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организациями'!$H$14:$L$150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организациями'!$E$82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организациями'!$G$14:$G$150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40" i="3"/>
  <c r="L69"/>
  <c r="K81"/>
  <c r="H81"/>
  <c r="K45"/>
  <c r="H42"/>
  <c r="L50"/>
  <c r="K50"/>
  <c r="K89"/>
  <c r="K87"/>
  <c r="K83"/>
  <c r="K80"/>
  <c r="L36"/>
  <c r="K105"/>
  <c r="I86"/>
  <c r="I64"/>
  <c r="I84"/>
  <c r="K76"/>
  <c r="K75"/>
  <c r="L89"/>
  <c r="L87"/>
  <c r="H87"/>
  <c r="I45"/>
  <c r="K28"/>
  <c r="H28"/>
  <c r="K51"/>
  <c r="K36"/>
  <c r="H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50" i="3"/>
  <c r="H149"/>
  <c r="L148"/>
  <c r="L146"/>
  <c r="K148"/>
  <c r="K146"/>
  <c r="J148"/>
  <c r="I148"/>
  <c r="I146"/>
  <c r="H147"/>
  <c r="H145"/>
  <c r="H144"/>
  <c r="H143"/>
  <c r="L142"/>
  <c r="K142"/>
  <c r="J142"/>
  <c r="I142"/>
  <c r="H141"/>
  <c r="H140"/>
  <c r="L139"/>
  <c r="L137"/>
  <c r="K139"/>
  <c r="K137"/>
  <c r="J139"/>
  <c r="J137"/>
  <c r="I139"/>
  <c r="I137"/>
  <c r="H138"/>
  <c r="H135"/>
  <c r="H134"/>
  <c r="H133"/>
  <c r="L132"/>
  <c r="L130"/>
  <c r="K132"/>
  <c r="K130"/>
  <c r="J132"/>
  <c r="I132"/>
  <c r="H131"/>
  <c r="I130"/>
  <c r="H128"/>
  <c r="H127"/>
  <c r="L126"/>
  <c r="L124"/>
  <c r="K126"/>
  <c r="J126"/>
  <c r="I126"/>
  <c r="H125"/>
  <c r="K124"/>
  <c r="J124"/>
  <c r="I124"/>
  <c r="H123"/>
  <c r="H122"/>
  <c r="H121"/>
  <c r="L120"/>
  <c r="K120"/>
  <c r="J120"/>
  <c r="I120"/>
  <c r="H119"/>
  <c r="H118"/>
  <c r="H117"/>
  <c r="H116"/>
  <c r="H115"/>
  <c r="H114"/>
  <c r="L113"/>
  <c r="K113"/>
  <c r="J113"/>
  <c r="I113"/>
  <c r="H112"/>
  <c r="H111"/>
  <c r="L110"/>
  <c r="K110"/>
  <c r="K106"/>
  <c r="K104"/>
  <c r="K103"/>
  <c r="J110"/>
  <c r="J106"/>
  <c r="J104"/>
  <c r="J103"/>
  <c r="I110"/>
  <c r="H109"/>
  <c r="H108"/>
  <c r="L107"/>
  <c r="H107"/>
  <c r="K107"/>
  <c r="J107"/>
  <c r="I107"/>
  <c r="I106"/>
  <c r="I104"/>
  <c r="H105"/>
  <c r="H102"/>
  <c r="H101"/>
  <c r="H100"/>
  <c r="L99"/>
  <c r="L97"/>
  <c r="K99"/>
  <c r="J99"/>
  <c r="I99"/>
  <c r="I97"/>
  <c r="H98"/>
  <c r="K97"/>
  <c r="J97"/>
  <c r="H95"/>
  <c r="H94"/>
  <c r="H93"/>
  <c r="K90"/>
  <c r="J90"/>
  <c r="I90"/>
  <c r="H88"/>
  <c r="H86"/>
  <c r="H85"/>
  <c r="L83"/>
  <c r="H83"/>
  <c r="H80"/>
  <c r="D80"/>
  <c r="L78"/>
  <c r="K78"/>
  <c r="J78"/>
  <c r="J72"/>
  <c r="I78"/>
  <c r="I72"/>
  <c r="H77"/>
  <c r="L76"/>
  <c r="L75"/>
  <c r="H74"/>
  <c r="H73"/>
  <c r="H71"/>
  <c r="H70"/>
  <c r="H68"/>
  <c r="K67"/>
  <c r="J66"/>
  <c r="I66"/>
  <c r="H64"/>
  <c r="D64"/>
  <c r="L62"/>
  <c r="K62"/>
  <c r="J62"/>
  <c r="I62"/>
  <c r="L59"/>
  <c r="L54"/>
  <c r="K59"/>
  <c r="J59"/>
  <c r="I59"/>
  <c r="L56"/>
  <c r="K56"/>
  <c r="K54"/>
  <c r="J56"/>
  <c r="J54"/>
  <c r="I56"/>
  <c r="H55"/>
  <c r="L51"/>
  <c r="J51"/>
  <c r="I51"/>
  <c r="H50"/>
  <c r="H49"/>
  <c r="H47"/>
  <c r="H46"/>
  <c r="H44"/>
  <c r="H41"/>
  <c r="D41"/>
  <c r="L39"/>
  <c r="L33"/>
  <c r="K39"/>
  <c r="J39"/>
  <c r="J33"/>
  <c r="I39"/>
  <c r="I33"/>
  <c r="H38"/>
  <c r="H37"/>
  <c r="H35"/>
  <c r="H34"/>
  <c r="H32"/>
  <c r="H31"/>
  <c r="H29"/>
  <c r="J27"/>
  <c r="I27"/>
  <c r="H25"/>
  <c r="D25"/>
  <c r="L23"/>
  <c r="K23"/>
  <c r="J23"/>
  <c r="I23"/>
  <c r="L20"/>
  <c r="K20"/>
  <c r="J20"/>
  <c r="I20"/>
  <c r="L17"/>
  <c r="K17"/>
  <c r="J17"/>
  <c r="J15"/>
  <c r="I17"/>
  <c r="H16"/>
  <c r="D9"/>
  <c r="H85" i="2"/>
  <c r="H80"/>
  <c r="P29"/>
  <c r="E8"/>
  <c r="J52" i="3"/>
  <c r="H23"/>
  <c r="H99"/>
  <c r="H132"/>
  <c r="L66"/>
  <c r="L90"/>
  <c r="H90"/>
  <c r="K33"/>
  <c r="H33"/>
  <c r="K72"/>
  <c r="H48"/>
  <c r="K27"/>
  <c r="K15"/>
  <c r="J91"/>
  <c r="H59"/>
  <c r="H113"/>
  <c r="H126"/>
  <c r="K136"/>
  <c r="G9" i="4"/>
  <c r="L15" i="3"/>
  <c r="J136"/>
  <c r="H148"/>
  <c r="G10" i="4"/>
  <c r="H97" i="3"/>
  <c r="G13" i="4"/>
  <c r="H17" i="3"/>
  <c r="H56"/>
  <c r="H62"/>
  <c r="J130"/>
  <c r="H130"/>
  <c r="G5" i="4"/>
  <c r="G14"/>
  <c r="H139" i="3"/>
  <c r="H120"/>
  <c r="H110"/>
  <c r="L106"/>
  <c r="L104"/>
  <c r="L103"/>
  <c r="H89"/>
  <c r="H39"/>
  <c r="H75"/>
  <c r="I15"/>
  <c r="I52"/>
  <c r="H76"/>
  <c r="L72"/>
  <c r="L136"/>
  <c r="H51"/>
  <c r="H124"/>
  <c r="I136"/>
  <c r="H137"/>
  <c r="I103"/>
  <c r="I54"/>
  <c r="J146"/>
  <c r="H146"/>
  <c r="K66"/>
  <c r="H142"/>
  <c r="H20"/>
  <c r="H67"/>
  <c r="H78"/>
  <c r="H69"/>
  <c r="H72"/>
  <c r="K52"/>
  <c r="H15"/>
  <c r="H103"/>
  <c r="H106"/>
  <c r="H104"/>
  <c r="K84"/>
  <c r="H84"/>
  <c r="L30"/>
  <c r="H45"/>
  <c r="H136"/>
  <c r="H66"/>
  <c r="L91"/>
  <c r="H54"/>
  <c r="I91"/>
  <c r="K91"/>
  <c r="H91"/>
  <c r="H30"/>
  <c r="L27"/>
  <c r="H27"/>
  <c r="L52"/>
  <c r="H52"/>
</calcChain>
</file>

<file path=xl/sharedStrings.xml><?xml version="1.0" encoding="utf-8"?>
<sst xmlns="http://schemas.openxmlformats.org/spreadsheetml/2006/main" count="3998" uniqueCount="2048">
  <si>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</si>
  <si>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</si>
  <si>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</si>
  <si>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</si>
  <si>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</si>
  <si>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</si>
  <si>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</si>
  <si>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</si>
  <si>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</si>
  <si>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</si>
  <si>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</si>
  <si>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</si>
  <si>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</si>
  <si>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</si>
  <si>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</si>
  <si>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</si>
  <si>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</si>
  <si>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</si>
  <si>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</si>
  <si>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</si>
  <si>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</si>
  <si>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</si>
  <si>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</si>
  <si>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</si>
  <si>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</si>
  <si>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</si>
  <si>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</si>
  <si>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</si>
  <si>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</si>
  <si>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</si>
  <si>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</si>
  <si>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</si>
  <si>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</si>
  <si>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</si>
  <si>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</si>
  <si>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</si>
  <si>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</si>
  <si>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</si>
  <si>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</si>
  <si>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</si>
  <si>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</si>
  <si>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</si>
  <si>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</si>
  <si>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</si>
  <si>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</si>
  <si>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</si>
  <si>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</si>
  <si>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</si>
  <si>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</si>
  <si>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</si>
  <si>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</si>
  <si>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</si>
  <si>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</si>
  <si>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</si>
  <si>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</si>
  <si>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</si>
  <si>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</si>
  <si>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</si>
  <si>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</si>
  <si>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</si>
  <si>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</si>
  <si>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</si>
  <si>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</si>
  <si>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</si>
  <si>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</si>
  <si>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</si>
  <si>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</si>
  <si>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</si>
  <si>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</si>
  <si>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</si>
  <si>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</si>
  <si>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</si>
  <si>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</si>
  <si>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</si>
  <si>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</si>
  <si>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</si>
  <si>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</si>
  <si>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</si>
  <si>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</si>
  <si>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</si>
  <si>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</si>
  <si>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</si>
  <si>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</si>
  <si>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</si>
  <si>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</si>
  <si>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</si>
  <si>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</si>
  <si>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</si>
  <si>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</si>
  <si>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</si>
  <si>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</si>
  <si>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</si>
  <si>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</si>
  <si>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</si>
  <si>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</si>
  <si>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</si>
  <si>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</si>
  <si>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</si>
  <si>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</si>
  <si>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</si>
  <si>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</si>
  <si>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</si>
  <si>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</si>
  <si>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</si>
  <si>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</si>
  <si>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</si>
  <si>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</si>
  <si>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</si>
  <si>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</si>
  <si>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</si>
  <si>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</si>
  <si>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</si>
  <si>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</si>
  <si>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</si>
  <si>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</si>
  <si>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</si>
  <si>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</si>
  <si>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</si>
  <si>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</si>
  <si>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</si>
  <si>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</si>
  <si>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</si>
  <si>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</si>
  <si>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</si>
  <si>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</si>
  <si>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</si>
  <si>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</si>
  <si>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</si>
  <si>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</si>
  <si>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</si>
  <si>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</si>
  <si>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</si>
  <si>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</si>
  <si>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</si>
  <si>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</si>
  <si>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</si>
  <si>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</si>
  <si>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</si>
  <si>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</si>
  <si>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</si>
  <si>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</si>
  <si>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</si>
  <si>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</si>
  <si>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</si>
  <si>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</si>
  <si>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</si>
  <si>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</si>
  <si>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</si>
  <si>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</si>
  <si>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</si>
  <si>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</si>
  <si>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</si>
  <si>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</si>
  <si>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</si>
  <si>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</si>
  <si>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</si>
  <si>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</si>
  <si>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</si>
  <si>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</si>
  <si>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</si>
  <si>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</si>
  <si>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</si>
  <si>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</si>
  <si>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</si>
  <si>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</si>
  <si>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</si>
  <si>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</si>
  <si>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</si>
  <si>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</si>
  <si>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</si>
  <si>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</si>
  <si>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</si>
  <si>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</si>
  <si>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</si>
  <si>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</si>
  <si>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</si>
  <si>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</si>
  <si>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</si>
  <si>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</si>
  <si>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</si>
  <si>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</si>
  <si>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</si>
  <si>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</si>
  <si>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</si>
  <si>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</si>
  <si>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</si>
  <si>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</si>
  <si>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</si>
  <si>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</si>
  <si>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</si>
  <si>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</si>
  <si>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</si>
  <si>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</si>
  <si>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</si>
  <si>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</si>
  <si>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</si>
  <si>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</si>
  <si>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</si>
  <si>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</si>
  <si>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</si>
  <si>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</si>
  <si>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</si>
  <si>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</si>
  <si>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</si>
  <si>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</si>
  <si>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</si>
  <si>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</si>
  <si>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</si>
  <si>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</si>
  <si>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</si>
  <si>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</si>
  <si>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</si>
  <si>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</si>
  <si>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</si>
  <si>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</si>
  <si>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</si>
  <si>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</si>
  <si>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</si>
  <si>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</si>
  <si>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</si>
  <si>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</si>
  <si>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</si>
  <si>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</si>
  <si>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</si>
  <si>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</si>
  <si>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</si>
  <si>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</si>
  <si>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</si>
  <si>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</si>
  <si>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</si>
  <si>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</si>
  <si>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</si>
  <si>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</si>
  <si>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</si>
  <si>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</si>
  <si>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</si>
  <si>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</si>
  <si>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</si>
  <si>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</si>
  <si>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</si>
  <si>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</si>
  <si>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</si>
  <si>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</si>
  <si>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</si>
  <si>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</si>
  <si>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</si>
  <si>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</si>
  <si>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</si>
  <si>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</si>
  <si>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</si>
  <si>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</si>
  <si>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</si>
  <si>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</si>
  <si>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</si>
  <si>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</si>
  <si>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</si>
  <si>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</si>
  <si>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</si>
  <si>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</si>
  <si>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</si>
  <si>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</si>
  <si>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</si>
  <si>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</si>
  <si>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</si>
  <si>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</si>
  <si>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</si>
  <si>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</si>
  <si>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</si>
  <si>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</si>
  <si>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</si>
  <si>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</si>
  <si>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</si>
  <si>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</si>
  <si>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</si>
  <si>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</si>
  <si>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</si>
  <si>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</si>
  <si>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</si>
  <si>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</si>
  <si>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</si>
  <si>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</si>
  <si>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</si>
  <si>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</si>
  <si>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</si>
  <si>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</si>
  <si>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</si>
  <si>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</si>
  <si>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</si>
  <si>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</si>
  <si>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</si>
  <si>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</si>
  <si>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</si>
  <si>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</si>
  <si>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</si>
  <si>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</si>
  <si>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</si>
  <si>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</si>
  <si>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</si>
  <si>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</si>
  <si>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</si>
  <si>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</si>
  <si>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</si>
  <si>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</si>
  <si>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</si>
  <si>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</si>
  <si>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</si>
  <si>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</si>
  <si>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</si>
  <si>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</si>
  <si>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</si>
  <si>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</si>
  <si>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</si>
  <si>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</si>
  <si>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</si>
  <si>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</si>
  <si>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</si>
  <si>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</si>
  <si>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</si>
  <si>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</si>
  <si>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</si>
  <si>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</si>
  <si>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</si>
  <si>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</si>
  <si>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</si>
  <si>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</si>
  <si>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</si>
  <si>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</si>
  <si>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</si>
  <si>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</si>
  <si>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</si>
  <si>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</si>
  <si>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</si>
  <si>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</si>
  <si>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</si>
  <si>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</si>
  <si>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</si>
  <si>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</si>
  <si>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</si>
  <si>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</si>
  <si>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</si>
  <si>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</si>
  <si>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</si>
  <si>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</si>
  <si>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</si>
  <si>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</si>
  <si>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</si>
  <si>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</si>
  <si>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</si>
  <si>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</si>
  <si>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</si>
  <si>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</si>
  <si>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</si>
  <si>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</si>
  <si>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</si>
  <si>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</si>
  <si>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</si>
  <si>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</si>
  <si>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</si>
  <si>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</si>
  <si>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</si>
  <si>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</si>
  <si>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</si>
  <si>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</si>
  <si>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</si>
  <si>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</si>
  <si>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</si>
  <si>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</si>
  <si>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</si>
  <si>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</si>
  <si>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</si>
  <si>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</si>
  <si>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</si>
  <si>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</si>
  <si>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</si>
  <si>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</si>
  <si>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</si>
  <si>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</si>
  <si>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</si>
  <si>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</si>
  <si>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</si>
  <si>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</si>
  <si>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</si>
  <si>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</si>
  <si>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</si>
  <si>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</si>
  <si>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</si>
  <si>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</si>
  <si>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</si>
  <si>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</si>
  <si>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</si>
  <si>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</si>
  <si>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</si>
  <si>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</si>
  <si>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</si>
  <si>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</si>
  <si>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</si>
  <si>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</si>
  <si>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</si>
  <si>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</si>
  <si>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</si>
  <si>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</si>
  <si>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</si>
  <si>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</si>
  <si>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</si>
  <si>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</si>
  <si>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</si>
  <si>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</si>
  <si>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</si>
  <si>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</si>
  <si>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</si>
  <si>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</si>
  <si>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</si>
  <si>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</si>
  <si>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</si>
  <si>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</si>
  <si>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</si>
  <si>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</si>
  <si>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</si>
  <si>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</si>
  <si>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</si>
  <si>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</si>
  <si>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</si>
  <si>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</si>
  <si>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</si>
  <si>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</si>
  <si>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</si>
  <si>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</si>
  <si>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</si>
  <si>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</si>
  <si>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</si>
  <si>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</si>
  <si>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</si>
  <si>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</si>
  <si>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</si>
  <si>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</si>
  <si>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</si>
  <si>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</si>
  <si>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</si>
  <si>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</si>
  <si>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</si>
  <si>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</si>
  <si>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</si>
  <si>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</si>
  <si>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</si>
  <si>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</si>
  <si>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</si>
  <si>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</si>
  <si>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</si>
  <si>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</si>
  <si>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</si>
  <si>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</si>
  <si>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</si>
  <si>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</si>
  <si>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</si>
  <si>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</si>
  <si>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</si>
  <si>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</si>
  <si>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</si>
  <si>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</si>
  <si>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</si>
  <si>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</si>
  <si>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</si>
  <si>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</si>
  <si>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</si>
  <si>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</si>
  <si>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</si>
  <si>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</si>
  <si>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</si>
  <si>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</si>
  <si>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</si>
  <si>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</si>
  <si>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</si>
  <si>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</si>
  <si>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</si>
  <si>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</si>
  <si>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</si>
  <si>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</si>
  <si>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</si>
  <si>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</si>
  <si>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</si>
  <si>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</si>
  <si>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</si>
  <si>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</si>
  <si>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</si>
  <si>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</si>
  <si>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</si>
  <si>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</si>
  <si>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</si>
  <si>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</si>
  <si>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</si>
  <si>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</si>
  <si>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</si>
  <si>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</si>
  <si>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</si>
  <si>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</si>
  <si>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</si>
  <si>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</si>
  <si>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</si>
  <si>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</si>
  <si>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</si>
  <si>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</si>
  <si>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</si>
  <si>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</si>
  <si>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</si>
  <si>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</si>
  <si>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</si>
  <si>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</si>
  <si>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</si>
  <si>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</si>
  <si>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</si>
  <si>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</si>
  <si>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</si>
  <si>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</si>
  <si>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</si>
  <si>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</si>
  <si>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</si>
  <si>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</si>
  <si>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</si>
  <si>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</si>
  <si>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</si>
  <si>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</si>
  <si>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</si>
  <si>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</si>
  <si>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</si>
  <si>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</si>
  <si>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</si>
  <si>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</si>
  <si>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</si>
  <si>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</si>
  <si>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</si>
  <si>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</si>
  <si>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</si>
  <si>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</si>
  <si>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</si>
  <si>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</si>
  <si>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</si>
  <si>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</si>
  <si>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</si>
  <si>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</si>
  <si>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</si>
  <si>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</si>
  <si>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</si>
  <si>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</si>
  <si>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</si>
  <si>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</si>
  <si>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</si>
  <si>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</si>
  <si>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</si>
  <si>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</si>
  <si>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</si>
  <si>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</si>
  <si>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</si>
  <si>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</si>
  <si>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</si>
  <si>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</si>
  <si>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</si>
  <si>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</si>
  <si>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</si>
  <si>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</si>
  <si>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</si>
  <si>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</si>
  <si>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</si>
  <si>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</si>
  <si>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</si>
  <si>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</si>
  <si>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</si>
  <si>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</si>
  <si>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</si>
  <si>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</si>
  <si>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</si>
  <si>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</si>
  <si>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</si>
  <si>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</si>
  <si>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</si>
  <si>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</si>
  <si>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</si>
  <si>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</si>
  <si>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</si>
  <si>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</si>
  <si>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</si>
  <si>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</si>
  <si>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</si>
  <si>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</si>
  <si>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</si>
  <si>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</si>
  <si>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</si>
  <si>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</si>
  <si>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</si>
  <si>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</si>
  <si>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</si>
  <si>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</si>
  <si>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</si>
  <si>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</si>
  <si>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</si>
  <si>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</si>
  <si>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</si>
  <si>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</si>
  <si>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</si>
  <si>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</si>
  <si>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</si>
  <si>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</si>
  <si>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</si>
  <si>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</si>
  <si>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</si>
  <si>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</si>
  <si>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</si>
  <si>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</si>
  <si>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</si>
  <si>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</si>
  <si>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</si>
  <si>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</si>
  <si>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</si>
  <si>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</si>
  <si>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</si>
  <si>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</si>
  <si>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</si>
  <si>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</si>
  <si>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</si>
  <si>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</si>
  <si>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</si>
  <si>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</si>
  <si>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</si>
  <si>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</si>
  <si>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</si>
  <si>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</si>
  <si>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</si>
  <si>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</si>
  <si>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</si>
  <si>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</si>
  <si>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</si>
  <si>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</si>
  <si>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ООО "СК Средняя Волга"</t>
  </si>
  <si>
    <t>АО"ОРЭС -Тольятти"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</si>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</sst>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dd\.mm\.yyyy"/>
    <numFmt numFmtId="166" formatCode="#,##0.00000"/>
    <numFmt numFmtId="167" formatCode="#,##0.000000"/>
    <numFmt numFmtId="168" formatCode="#,##0.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8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168" fontId="19" fillId="10" borderId="1" xfId="0" applyNumberFormat="1" applyFont="1" applyFill="1" applyBorder="1" applyAlignment="1" applyProtection="1">
      <alignment horizontal="right" vertical="center"/>
      <protection locked="0"/>
    </xf>
    <xf numFmtId="0" fontId="19" fillId="11" borderId="11" xfId="1" applyNumberFormat="1" applyFont="1" applyFill="1" applyBorder="1" applyAlignment="1">
      <alignment horizontal="left" vertical="center" wrapText="1" indent="1"/>
    </xf>
    <xf numFmtId="0" fontId="19" fillId="8" borderId="2" xfId="1" applyNumberFormat="1" applyFont="1" applyFill="1" applyBorder="1" applyAlignment="1">
      <alignment horizontal="left" vertical="center" wrapText="1" indent="2"/>
    </xf>
    <xf numFmtId="167" fontId="19" fillId="10" borderId="9" xfId="0" applyNumberFormat="1" applyFont="1" applyFill="1" applyBorder="1" applyAlignment="1" applyProtection="1">
      <alignment horizontal="right" vertical="center"/>
      <protection locked="0"/>
    </xf>
    <xf numFmtId="167" fontId="19" fillId="10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right" vertical="center" indent="1"/>
    </xf>
    <xf numFmtId="0" fontId="1" fillId="11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633</v>
      </c>
      <c r="AB1" s="3"/>
      <c r="AC1" s="3"/>
    </row>
    <row r="2" spans="1:29" ht="15" customHeight="1">
      <c r="A2" s="3"/>
      <c r="B2" s="148" t="s">
        <v>634</v>
      </c>
      <c r="C2" s="148"/>
      <c r="D2" s="148"/>
      <c r="E2" s="148"/>
      <c r="F2" s="148"/>
      <c r="G2" s="14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8" t="s">
        <v>635</v>
      </c>
      <c r="C3" s="148"/>
      <c r="D3" s="148"/>
      <c r="E3" s="148"/>
      <c r="F3" s="148"/>
      <c r="G3" s="14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9" t="s">
        <v>636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9"/>
      <c r="AA5" s="4"/>
      <c r="AB5" s="8"/>
      <c r="AC5" s="8"/>
    </row>
    <row r="6" spans="1:29" ht="6" customHeight="1">
      <c r="A6" s="11"/>
      <c r="B6" s="150" t="s">
        <v>637</v>
      </c>
      <c r="C6" s="15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50"/>
      <c r="C7" s="15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50"/>
      <c r="C8" s="151"/>
      <c r="D8" s="21"/>
      <c r="E8" s="22" t="s">
        <v>638</v>
      </c>
      <c r="F8" s="153" t="s">
        <v>639</v>
      </c>
      <c r="G8" s="154"/>
      <c r="H8" s="154"/>
      <c r="I8" s="154"/>
      <c r="J8" s="154"/>
      <c r="K8" s="154"/>
      <c r="L8" s="154"/>
      <c r="M8" s="154"/>
      <c r="N8" s="21"/>
      <c r="O8" s="23" t="s">
        <v>638</v>
      </c>
      <c r="P8" s="155" t="s">
        <v>640</v>
      </c>
      <c r="Q8" s="156"/>
      <c r="R8" s="156"/>
      <c r="S8" s="156"/>
      <c r="T8" s="156"/>
      <c r="U8" s="156"/>
      <c r="V8" s="156"/>
      <c r="W8" s="156"/>
      <c r="X8" s="156"/>
      <c r="Y8" s="17"/>
      <c r="Z8" s="15"/>
      <c r="AA8" s="3"/>
      <c r="AB8" s="3"/>
      <c r="AC8" s="3"/>
    </row>
    <row r="9" spans="1:29" ht="15" customHeight="1">
      <c r="A9" s="11"/>
      <c r="B9" s="150"/>
      <c r="C9" s="151"/>
      <c r="D9" s="21"/>
      <c r="E9" s="24" t="s">
        <v>638</v>
      </c>
      <c r="F9" s="153" t="s">
        <v>641</v>
      </c>
      <c r="G9" s="154"/>
      <c r="H9" s="154"/>
      <c r="I9" s="154"/>
      <c r="J9" s="154"/>
      <c r="K9" s="154"/>
      <c r="L9" s="154"/>
      <c r="M9" s="154"/>
      <c r="N9" s="21"/>
      <c r="O9" s="25" t="s">
        <v>638</v>
      </c>
      <c r="P9" s="155" t="s">
        <v>642</v>
      </c>
      <c r="Q9" s="156"/>
      <c r="R9" s="156"/>
      <c r="S9" s="156"/>
      <c r="T9" s="156"/>
      <c r="U9" s="156"/>
      <c r="V9" s="156"/>
      <c r="W9" s="156"/>
      <c r="X9" s="156"/>
      <c r="Y9" s="17"/>
      <c r="Z9" s="15"/>
      <c r="AA9" s="3"/>
      <c r="AB9" s="3"/>
      <c r="AC9" s="3"/>
    </row>
    <row r="10" spans="1:29" ht="21" customHeight="1">
      <c r="A10" s="11"/>
      <c r="B10" s="150"/>
      <c r="C10" s="15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7" t="s">
        <v>643</v>
      </c>
      <c r="C11" s="15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50"/>
      <c r="C12" s="152"/>
      <c r="D12" s="20"/>
      <c r="E12" s="154" t="s">
        <v>644</v>
      </c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7"/>
      <c r="Z12" s="15"/>
      <c r="AA12" s="3"/>
      <c r="AB12" s="3"/>
      <c r="AC12" s="3"/>
    </row>
    <row r="13" spans="1:29" ht="6" customHeight="1">
      <c r="A13" s="11"/>
      <c r="B13" s="157" t="s">
        <v>645</v>
      </c>
      <c r="C13" s="15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50"/>
      <c r="C14" s="151"/>
      <c r="D14" s="21"/>
      <c r="E14" s="161" t="s">
        <v>646</v>
      </c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7"/>
      <c r="Z14" s="15"/>
      <c r="AA14" s="3"/>
      <c r="AB14" s="3"/>
      <c r="AC14" s="3"/>
    </row>
    <row r="15" spans="1:29" ht="6" customHeight="1">
      <c r="A15" s="11"/>
      <c r="B15" s="159"/>
      <c r="C15" s="16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1395</v>
      </c>
      <c r="B1" s="1" t="s">
        <v>678</v>
      </c>
    </row>
    <row r="2" spans="1:2" ht="11.25" customHeight="1">
      <c r="A2" s="1" t="s">
        <v>1406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679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E12" sqref="E12:F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647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6" t="s">
        <v>648</v>
      </c>
      <c r="F4" s="166"/>
      <c r="G4" s="166"/>
      <c r="H4" s="166"/>
      <c r="I4" s="31"/>
      <c r="J4" s="8"/>
      <c r="K4" s="8"/>
      <c r="L4" s="8"/>
      <c r="M4" s="8"/>
      <c r="N4" s="8"/>
      <c r="O4" s="8"/>
      <c r="P4" s="8"/>
      <c r="S4" s="66" t="s">
        <v>649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63" t="s">
        <v>650</v>
      </c>
      <c r="F6" s="163"/>
      <c r="G6" s="47"/>
      <c r="H6" s="36" t="s">
        <v>651</v>
      </c>
      <c r="I6" s="35"/>
      <c r="J6" s="8"/>
      <c r="K6" s="8"/>
      <c r="L6" s="8"/>
      <c r="M6" s="8"/>
      <c r="N6" s="96"/>
      <c r="O6" s="31"/>
      <c r="P6" s="37" t="s">
        <v>652</v>
      </c>
      <c r="S6" s="66" t="s">
        <v>653</v>
      </c>
      <c r="V6" s="101" t="s">
        <v>654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655</v>
      </c>
      <c r="I8" s="8"/>
      <c r="J8" s="8"/>
      <c r="K8" s="8"/>
      <c r="L8" s="8"/>
      <c r="M8" s="8"/>
      <c r="N8" s="96"/>
      <c r="O8" s="8"/>
      <c r="P8" s="31"/>
      <c r="S8" s="66" t="s">
        <v>656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71" t="s">
        <v>657</v>
      </c>
      <c r="V10" s="98"/>
    </row>
    <row r="11" spans="1:22" ht="18" customHeight="1">
      <c r="A11" s="29"/>
      <c r="B11" s="8"/>
      <c r="C11" s="8"/>
      <c r="D11" s="31"/>
      <c r="E11" s="163" t="s">
        <v>658</v>
      </c>
      <c r="F11" s="163"/>
      <c r="G11" s="31"/>
      <c r="H11" s="93" t="s">
        <v>659</v>
      </c>
      <c r="I11" s="35"/>
      <c r="J11" s="8"/>
      <c r="K11" s="8"/>
      <c r="L11" s="8"/>
      <c r="M11" s="8"/>
      <c r="N11" s="96"/>
      <c r="O11" s="31"/>
      <c r="P11" s="37" t="s">
        <v>652</v>
      </c>
      <c r="S11" s="172"/>
      <c r="V11" s="101" t="s">
        <v>660</v>
      </c>
    </row>
    <row r="12" spans="1:22" ht="18" customHeight="1">
      <c r="A12" s="29"/>
      <c r="B12" s="8"/>
      <c r="C12" s="8"/>
      <c r="D12" s="31"/>
      <c r="E12" s="163" t="s">
        <v>661</v>
      </c>
      <c r="F12" s="163"/>
      <c r="G12" s="31"/>
      <c r="H12" s="53" t="s">
        <v>759</v>
      </c>
      <c r="I12" s="35"/>
      <c r="J12" s="8"/>
      <c r="K12" s="8"/>
      <c r="L12" s="8"/>
      <c r="M12" s="8"/>
      <c r="N12" s="96"/>
      <c r="O12" s="31"/>
      <c r="P12" s="37" t="s">
        <v>652</v>
      </c>
      <c r="S12" s="172"/>
      <c r="V12" s="99" t="s">
        <v>663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73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68" t="s">
        <v>664</v>
      </c>
      <c r="V15" s="98"/>
    </row>
    <row r="16" spans="1:22" ht="11.25" hidden="1" customHeight="1">
      <c r="A16" s="8"/>
      <c r="B16" s="8"/>
      <c r="C16" s="8"/>
      <c r="D16" s="31"/>
      <c r="E16" s="167" t="s">
        <v>665</v>
      </c>
      <c r="F16" s="167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69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69"/>
      <c r="V17" s="98"/>
    </row>
    <row r="18" spans="1:22" ht="39" customHeight="1">
      <c r="A18" s="39"/>
      <c r="B18" s="8"/>
      <c r="C18" s="8"/>
      <c r="D18" s="31"/>
      <c r="E18" s="163" t="s">
        <v>666</v>
      </c>
      <c r="F18" s="163"/>
      <c r="G18" s="47"/>
      <c r="H18" s="36" t="s">
        <v>667</v>
      </c>
      <c r="I18" s="35"/>
      <c r="J18" s="8"/>
      <c r="K18" s="8"/>
      <c r="L18" s="8"/>
      <c r="M18" s="8"/>
      <c r="N18" s="96"/>
      <c r="O18" s="31"/>
      <c r="P18" s="37" t="s">
        <v>652</v>
      </c>
      <c r="S18" s="169"/>
      <c r="V18" s="101" t="s">
        <v>668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69"/>
      <c r="V19" s="98"/>
    </row>
    <row r="20" spans="1:22" ht="18" customHeight="1">
      <c r="A20" s="8"/>
      <c r="B20" s="8"/>
      <c r="C20" s="8"/>
      <c r="D20" s="31"/>
      <c r="E20" s="163" t="s">
        <v>669</v>
      </c>
      <c r="F20" s="163"/>
      <c r="G20" s="31"/>
      <c r="H20" s="49" t="s">
        <v>670</v>
      </c>
      <c r="I20" s="35"/>
      <c r="J20" s="8"/>
      <c r="K20" s="8"/>
      <c r="L20" s="8"/>
      <c r="M20" s="8"/>
      <c r="N20" s="96"/>
      <c r="O20" s="31"/>
      <c r="P20" s="37" t="s">
        <v>652</v>
      </c>
      <c r="S20" s="169"/>
      <c r="V20" s="101" t="s">
        <v>671</v>
      </c>
    </row>
    <row r="21" spans="1:22" ht="18" customHeight="1">
      <c r="A21" s="8"/>
      <c r="B21" s="8"/>
      <c r="C21" s="8"/>
      <c r="D21" s="31"/>
      <c r="E21" s="163" t="s">
        <v>672</v>
      </c>
      <c r="F21" s="163"/>
      <c r="G21" s="31"/>
      <c r="H21" s="49" t="s">
        <v>673</v>
      </c>
      <c r="I21" s="35"/>
      <c r="J21" s="8"/>
      <c r="K21" s="8"/>
      <c r="L21" s="8"/>
      <c r="M21" s="8"/>
      <c r="N21" s="96"/>
      <c r="O21" s="31"/>
      <c r="P21" s="37" t="s">
        <v>652</v>
      </c>
      <c r="S21" s="169"/>
      <c r="V21" s="101" t="s">
        <v>674</v>
      </c>
    </row>
    <row r="22" spans="1:22" ht="18" customHeight="1">
      <c r="A22" s="8"/>
      <c r="B22" s="8"/>
      <c r="C22" s="8"/>
      <c r="D22" s="31"/>
      <c r="E22" s="163" t="s">
        <v>675</v>
      </c>
      <c r="F22" s="163"/>
      <c r="G22" s="31"/>
      <c r="H22" s="49" t="s">
        <v>676</v>
      </c>
      <c r="I22" s="35"/>
      <c r="J22" s="8"/>
      <c r="K22" s="8"/>
      <c r="L22" s="8"/>
      <c r="M22" s="8"/>
      <c r="N22" s="96"/>
      <c r="O22" s="31"/>
      <c r="P22" s="37" t="s">
        <v>652</v>
      </c>
      <c r="S22" s="169"/>
      <c r="V22" s="101" t="s">
        <v>677</v>
      </c>
    </row>
    <row r="23" spans="1:22" ht="24" customHeight="1">
      <c r="A23" s="8"/>
      <c r="B23" s="8"/>
      <c r="C23" s="8"/>
      <c r="D23" s="31"/>
      <c r="E23" s="163" t="s">
        <v>678</v>
      </c>
      <c r="F23" s="163"/>
      <c r="G23" s="31"/>
      <c r="H23" s="50" t="s">
        <v>679</v>
      </c>
      <c r="I23" s="35"/>
      <c r="J23" s="8"/>
      <c r="K23" s="8"/>
      <c r="L23" s="8"/>
      <c r="M23" s="8"/>
      <c r="N23" s="96"/>
      <c r="O23" s="31"/>
      <c r="P23" s="37" t="s">
        <v>652</v>
      </c>
      <c r="S23" s="169"/>
      <c r="V23" s="100" t="s">
        <v>680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69"/>
      <c r="V24" s="98"/>
    </row>
    <row r="25" spans="1:22" ht="24" customHeight="1">
      <c r="A25" s="8"/>
      <c r="B25" s="8"/>
      <c r="C25" s="8"/>
      <c r="D25" s="31"/>
      <c r="E25" s="163" t="s">
        <v>681</v>
      </c>
      <c r="F25" s="163"/>
      <c r="G25" s="31"/>
      <c r="H25" s="52" t="s">
        <v>682</v>
      </c>
      <c r="I25" s="35"/>
      <c r="J25" s="8"/>
      <c r="K25" s="8"/>
      <c r="L25" s="8"/>
      <c r="M25" s="8"/>
      <c r="N25" s="96"/>
      <c r="O25" s="31"/>
      <c r="P25" s="74" t="s">
        <v>652</v>
      </c>
      <c r="S25" s="169"/>
      <c r="V25" s="101" t="s">
        <v>683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69"/>
      <c r="V26" s="98"/>
    </row>
    <row r="27" spans="1:22" ht="18" customHeight="1">
      <c r="A27" s="8"/>
      <c r="B27" s="8"/>
      <c r="C27" s="8"/>
      <c r="D27" s="31"/>
      <c r="E27" s="163" t="s">
        <v>684</v>
      </c>
      <c r="F27" s="163"/>
      <c r="G27" s="31"/>
      <c r="H27" s="50" t="s">
        <v>685</v>
      </c>
      <c r="I27" s="35"/>
      <c r="J27" s="8"/>
      <c r="K27" s="8"/>
      <c r="L27" s="8"/>
      <c r="M27" s="8"/>
      <c r="N27" s="96"/>
      <c r="O27" s="31"/>
      <c r="P27" s="74" t="s">
        <v>652</v>
      </c>
      <c r="S27" s="169"/>
      <c r="V27" s="99" t="s">
        <v>686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69"/>
      <c r="V28" s="98"/>
    </row>
    <row r="29" spans="1:22" ht="10.5" hidden="1" customHeight="1">
      <c r="A29" s="8"/>
      <c r="B29" s="8"/>
      <c r="C29" s="8"/>
      <c r="D29" s="31"/>
      <c r="E29" s="163" t="s">
        <v>687</v>
      </c>
      <c r="F29" s="163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69"/>
      <c r="V29" s="99" t="s">
        <v>688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70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63" t="s">
        <v>689</v>
      </c>
      <c r="F33" s="163"/>
      <c r="G33" s="31"/>
      <c r="H33" s="71" t="s">
        <v>690</v>
      </c>
      <c r="I33" s="8"/>
      <c r="J33" s="8"/>
      <c r="K33" s="8"/>
      <c r="L33" s="8"/>
      <c r="M33" s="8"/>
      <c r="N33" s="96"/>
      <c r="O33" s="8"/>
      <c r="P33" s="74" t="s">
        <v>652</v>
      </c>
      <c r="S33" s="69" t="s">
        <v>691</v>
      </c>
      <c r="V33" s="99" t="s">
        <v>692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63" t="s">
        <v>693</v>
      </c>
      <c r="F35" s="163"/>
      <c r="G35" s="31"/>
      <c r="H35" s="71" t="s">
        <v>694</v>
      </c>
      <c r="I35" s="8"/>
      <c r="J35" s="8"/>
      <c r="K35" s="8"/>
      <c r="L35" s="8"/>
      <c r="M35" s="8"/>
      <c r="N35" s="96"/>
      <c r="O35" s="8"/>
      <c r="P35" s="74" t="s">
        <v>652</v>
      </c>
      <c r="S35" s="69" t="s">
        <v>695</v>
      </c>
      <c r="V35" s="99" t="s">
        <v>696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63" t="s">
        <v>697</v>
      </c>
      <c r="F37" s="163"/>
      <c r="G37" s="31"/>
      <c r="H37" s="70" t="s">
        <v>698</v>
      </c>
      <c r="I37" s="8"/>
      <c r="J37" s="8"/>
      <c r="K37" s="8"/>
      <c r="L37" s="8"/>
      <c r="M37" s="8"/>
      <c r="N37" s="96"/>
      <c r="O37" s="8"/>
      <c r="P37" s="74" t="s">
        <v>652</v>
      </c>
      <c r="S37" s="72"/>
      <c r="V37" s="99" t="s">
        <v>699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63" t="s">
        <v>700</v>
      </c>
      <c r="F39" s="163"/>
      <c r="G39" s="31"/>
      <c r="H39" s="70" t="s">
        <v>698</v>
      </c>
      <c r="I39" s="8"/>
      <c r="J39" s="8"/>
      <c r="K39" s="8"/>
      <c r="L39" s="8"/>
      <c r="M39" s="8"/>
      <c r="N39" s="96"/>
      <c r="O39" s="8"/>
      <c r="P39" s="74" t="s">
        <v>652</v>
      </c>
      <c r="S39" s="72"/>
      <c r="V39" s="99" t="s">
        <v>701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63" t="s">
        <v>702</v>
      </c>
      <c r="F41" s="163"/>
      <c r="G41" s="31"/>
      <c r="H41" s="104" t="s">
        <v>703</v>
      </c>
      <c r="I41" s="8"/>
      <c r="J41" s="8"/>
      <c r="K41" s="8"/>
      <c r="L41" s="8"/>
      <c r="M41" s="8"/>
      <c r="N41" s="96"/>
      <c r="O41" s="8"/>
      <c r="P41" s="74" t="s">
        <v>652</v>
      </c>
      <c r="S41" s="69" t="s">
        <v>704</v>
      </c>
      <c r="V41" s="101" t="s">
        <v>705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63" t="s">
        <v>706</v>
      </c>
      <c r="F43" s="163"/>
      <c r="G43" s="31"/>
      <c r="H43" s="70" t="s">
        <v>707</v>
      </c>
      <c r="I43" s="8"/>
      <c r="J43" s="8"/>
      <c r="K43" s="8"/>
      <c r="L43" s="8"/>
      <c r="M43" s="8"/>
      <c r="N43" s="96"/>
      <c r="O43" s="8"/>
      <c r="P43" s="74" t="s">
        <v>652</v>
      </c>
      <c r="S43" s="72"/>
      <c r="V43" s="99" t="s">
        <v>708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63" t="s">
        <v>709</v>
      </c>
      <c r="F45" s="163"/>
      <c r="G45" s="31"/>
      <c r="H45" s="70" t="s">
        <v>710</v>
      </c>
      <c r="I45" s="8"/>
      <c r="J45" s="8"/>
      <c r="K45" s="8"/>
      <c r="L45" s="8"/>
      <c r="M45" s="8"/>
      <c r="N45" s="96"/>
      <c r="O45" s="8"/>
      <c r="P45" s="74" t="s">
        <v>652</v>
      </c>
      <c r="S45" s="69" t="s">
        <v>711</v>
      </c>
      <c r="V45" s="99" t="s">
        <v>712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5" t="s">
        <v>713</v>
      </c>
      <c r="F60" s="165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63" t="s">
        <v>714</v>
      </c>
      <c r="F62" s="97" t="s">
        <v>715</v>
      </c>
      <c r="G62" s="31"/>
      <c r="H62" s="70" t="s">
        <v>716</v>
      </c>
      <c r="I62" s="35"/>
      <c r="J62" s="8"/>
      <c r="K62" s="8"/>
      <c r="L62" s="8"/>
      <c r="M62" s="8"/>
      <c r="N62" s="96"/>
      <c r="O62" s="31"/>
      <c r="P62" s="74" t="s">
        <v>652</v>
      </c>
      <c r="S62" s="72"/>
      <c r="V62" s="99" t="s">
        <v>717</v>
      </c>
    </row>
    <row r="63" spans="1:22" ht="24" customHeight="1">
      <c r="A63" s="8"/>
      <c r="B63" s="8"/>
      <c r="C63" s="8"/>
      <c r="D63" s="31"/>
      <c r="E63" s="163"/>
      <c r="F63" s="97" t="s">
        <v>718</v>
      </c>
      <c r="G63" s="31"/>
      <c r="H63" s="70" t="s">
        <v>719</v>
      </c>
      <c r="I63" s="35"/>
      <c r="J63" s="8"/>
      <c r="K63" s="8"/>
      <c r="L63" s="8"/>
      <c r="M63" s="8"/>
      <c r="N63" s="96"/>
      <c r="O63" s="31"/>
      <c r="P63" s="74" t="s">
        <v>652</v>
      </c>
      <c r="S63" s="72"/>
      <c r="V63" s="99" t="s">
        <v>720</v>
      </c>
    </row>
    <row r="64" spans="1:22" ht="15" customHeight="1">
      <c r="A64" s="8"/>
      <c r="B64" s="8"/>
      <c r="C64" s="8"/>
      <c r="D64" s="31"/>
      <c r="E64" s="163" t="s">
        <v>721</v>
      </c>
      <c r="F64" s="97" t="s">
        <v>722</v>
      </c>
      <c r="G64" s="31"/>
      <c r="H64" s="70" t="s">
        <v>723</v>
      </c>
      <c r="I64" s="35"/>
      <c r="J64" s="8"/>
      <c r="K64" s="8"/>
      <c r="L64" s="8"/>
      <c r="M64" s="8"/>
      <c r="N64" s="96"/>
      <c r="O64" s="31"/>
      <c r="P64" s="74" t="s">
        <v>652</v>
      </c>
      <c r="S64" s="72"/>
      <c r="V64" s="99" t="s">
        <v>724</v>
      </c>
    </row>
    <row r="65" spans="1:22" ht="15" customHeight="1">
      <c r="A65" s="8"/>
      <c r="B65" s="8"/>
      <c r="C65" s="8"/>
      <c r="D65" s="31"/>
      <c r="E65" s="163"/>
      <c r="F65" s="97" t="s">
        <v>725</v>
      </c>
      <c r="G65" s="31"/>
      <c r="H65" s="70" t="s">
        <v>726</v>
      </c>
      <c r="I65" s="35"/>
      <c r="J65" s="8"/>
      <c r="K65" s="8"/>
      <c r="L65" s="8"/>
      <c r="M65" s="8"/>
      <c r="N65" s="96"/>
      <c r="O65" s="31"/>
      <c r="P65" s="74" t="s">
        <v>652</v>
      </c>
      <c r="S65" s="72"/>
      <c r="V65" s="99" t="s">
        <v>727</v>
      </c>
    </row>
    <row r="66" spans="1:22" ht="15" customHeight="1">
      <c r="A66" s="8"/>
      <c r="B66" s="8"/>
      <c r="C66" s="8"/>
      <c r="D66" s="31"/>
      <c r="E66" s="163" t="s">
        <v>728</v>
      </c>
      <c r="F66" s="97" t="s">
        <v>722</v>
      </c>
      <c r="G66" s="31"/>
      <c r="H66" s="70" t="s">
        <v>729</v>
      </c>
      <c r="I66" s="35"/>
      <c r="J66" s="8"/>
      <c r="K66" s="8"/>
      <c r="L66" s="8"/>
      <c r="M66" s="8"/>
      <c r="N66" s="96"/>
      <c r="O66" s="31"/>
      <c r="P66" s="74" t="s">
        <v>652</v>
      </c>
      <c r="S66" s="72"/>
      <c r="V66" s="99" t="s">
        <v>730</v>
      </c>
    </row>
    <row r="67" spans="1:22" ht="15" customHeight="1">
      <c r="A67" s="8"/>
      <c r="B67" s="8"/>
      <c r="C67" s="8"/>
      <c r="D67" s="31"/>
      <c r="E67" s="163"/>
      <c r="F67" s="97" t="s">
        <v>725</v>
      </c>
      <c r="G67" s="31"/>
      <c r="H67" s="70" t="s">
        <v>731</v>
      </c>
      <c r="I67" s="35"/>
      <c r="J67" s="8"/>
      <c r="K67" s="8"/>
      <c r="L67" s="8"/>
      <c r="M67" s="8"/>
      <c r="N67" s="96"/>
      <c r="O67" s="31"/>
      <c r="P67" s="74" t="s">
        <v>652</v>
      </c>
      <c r="S67" s="72"/>
      <c r="V67" s="99" t="s">
        <v>732</v>
      </c>
    </row>
    <row r="68" spans="1:22" ht="15" customHeight="1">
      <c r="A68" s="8"/>
      <c r="B68" s="8"/>
      <c r="C68" s="8"/>
      <c r="D68" s="31"/>
      <c r="E68" s="163" t="s">
        <v>733</v>
      </c>
      <c r="F68" s="97" t="s">
        <v>722</v>
      </c>
      <c r="G68" s="31"/>
      <c r="H68" s="70" t="s">
        <v>734</v>
      </c>
      <c r="I68" s="35"/>
      <c r="J68" s="8"/>
      <c r="K68" s="8"/>
      <c r="L68" s="8"/>
      <c r="M68" s="8"/>
      <c r="N68" s="96"/>
      <c r="O68" s="31"/>
      <c r="P68" s="74" t="s">
        <v>652</v>
      </c>
      <c r="S68" s="72"/>
      <c r="V68" s="99" t="s">
        <v>735</v>
      </c>
    </row>
    <row r="69" spans="1:22" ht="15" customHeight="1">
      <c r="A69" s="8"/>
      <c r="B69" s="8"/>
      <c r="C69" s="8"/>
      <c r="D69" s="31"/>
      <c r="E69" s="163"/>
      <c r="F69" s="97" t="s">
        <v>736</v>
      </c>
      <c r="G69" s="31"/>
      <c r="H69" s="70" t="s">
        <v>737</v>
      </c>
      <c r="I69" s="35"/>
      <c r="J69" s="8"/>
      <c r="K69" s="8"/>
      <c r="L69" s="8"/>
      <c r="M69" s="8"/>
      <c r="N69" s="96"/>
      <c r="O69" s="31"/>
      <c r="P69" s="74" t="s">
        <v>652</v>
      </c>
      <c r="S69" s="72"/>
      <c r="V69" s="99" t="s">
        <v>738</v>
      </c>
    </row>
    <row r="70" spans="1:22" ht="15" customHeight="1">
      <c r="A70" s="8"/>
      <c r="B70" s="8"/>
      <c r="C70" s="8"/>
      <c r="D70" s="31"/>
      <c r="E70" s="163"/>
      <c r="F70" s="97" t="s">
        <v>725</v>
      </c>
      <c r="G70" s="31"/>
      <c r="H70" s="70" t="s">
        <v>739</v>
      </c>
      <c r="I70" s="35"/>
      <c r="J70" s="8"/>
      <c r="K70" s="8"/>
      <c r="L70" s="8"/>
      <c r="M70" s="8"/>
      <c r="N70" s="96"/>
      <c r="O70" s="31"/>
      <c r="P70" s="74" t="s">
        <v>652</v>
      </c>
      <c r="S70" s="72"/>
      <c r="V70" s="99" t="s">
        <v>740</v>
      </c>
    </row>
    <row r="71" spans="1:22" ht="15" customHeight="1">
      <c r="A71" s="8"/>
      <c r="B71" s="8"/>
      <c r="C71" s="8"/>
      <c r="D71" s="31"/>
      <c r="E71" s="163"/>
      <c r="F71" s="97" t="s">
        <v>741</v>
      </c>
      <c r="G71" s="31"/>
      <c r="H71" s="70" t="s">
        <v>742</v>
      </c>
      <c r="I71" s="35"/>
      <c r="J71" s="8"/>
      <c r="K71" s="8"/>
      <c r="L71" s="8"/>
      <c r="M71" s="8"/>
      <c r="N71" s="96"/>
      <c r="O71" s="31"/>
      <c r="P71" s="74" t="s">
        <v>652</v>
      </c>
      <c r="S71" s="72"/>
      <c r="V71" s="99" t="s">
        <v>743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4" t="s">
        <v>744</v>
      </c>
      <c r="F75" s="164"/>
      <c r="G75" s="164"/>
      <c r="H75" s="164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63" t="s">
        <v>745</v>
      </c>
      <c r="F78" s="163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746</v>
      </c>
    </row>
    <row r="79" spans="1:22" ht="3" customHeight="1"/>
    <row r="80" spans="1:22" ht="24" customHeight="1">
      <c r="A80" s="39"/>
      <c r="B80" s="39"/>
      <c r="C80" s="8"/>
      <c r="D80" s="42"/>
      <c r="E80" s="163" t="s">
        <v>747</v>
      </c>
      <c r="F80" s="163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62" t="s">
        <v>662</v>
      </c>
      <c r="F86" s="77" t="s">
        <v>748</v>
      </c>
      <c r="G86" s="78"/>
      <c r="H86" s="132"/>
    </row>
    <row r="87" spans="5:8" ht="10.5" hidden="1" customHeight="1">
      <c r="E87" s="162"/>
      <c r="F87" s="77" t="s">
        <v>749</v>
      </c>
      <c r="G87" s="78"/>
      <c r="H87" s="132"/>
    </row>
    <row r="88" spans="5:8" ht="10.5" hidden="1" customHeight="1">
      <c r="E88" s="162" t="s">
        <v>750</v>
      </c>
      <c r="F88" s="77" t="s">
        <v>748</v>
      </c>
      <c r="G88" s="78"/>
      <c r="H88" s="132"/>
    </row>
    <row r="89" spans="5:8" ht="10.5" hidden="1" customHeight="1">
      <c r="E89" s="162"/>
      <c r="F89" s="77" t="s">
        <v>749</v>
      </c>
      <c r="G89" s="78"/>
      <c r="H89" s="132"/>
    </row>
    <row r="90" spans="5:8" ht="10.5" hidden="1" customHeight="1">
      <c r="E90" s="162" t="s">
        <v>751</v>
      </c>
      <c r="F90" s="77" t="s">
        <v>748</v>
      </c>
      <c r="G90" s="78"/>
      <c r="H90" s="132"/>
    </row>
    <row r="91" spans="5:8" ht="10.5" hidden="1" customHeight="1">
      <c r="E91" s="162"/>
      <c r="F91" s="77" t="s">
        <v>749</v>
      </c>
      <c r="G91" s="78"/>
      <c r="H91" s="132"/>
    </row>
    <row r="92" spans="5:8" ht="10.5" hidden="1" customHeight="1">
      <c r="E92" s="162" t="s">
        <v>752</v>
      </c>
      <c r="F92" s="77" t="s">
        <v>748</v>
      </c>
      <c r="G92" s="78"/>
      <c r="H92" s="132"/>
    </row>
    <row r="93" spans="5:8" ht="10.5" hidden="1" customHeight="1">
      <c r="E93" s="162"/>
      <c r="F93" s="77" t="s">
        <v>749</v>
      </c>
      <c r="G93" s="78"/>
      <c r="H93" s="132"/>
    </row>
    <row r="94" spans="5:8" ht="10.5" hidden="1" customHeight="1">
      <c r="E94" s="162" t="s">
        <v>753</v>
      </c>
      <c r="F94" s="77" t="s">
        <v>748</v>
      </c>
      <c r="G94" s="78"/>
      <c r="H94" s="132"/>
    </row>
    <row r="95" spans="5:8" ht="10.5" hidden="1" customHeight="1">
      <c r="E95" s="162"/>
      <c r="F95" s="77" t="s">
        <v>749</v>
      </c>
      <c r="G95" s="78"/>
      <c r="H95" s="132"/>
    </row>
    <row r="96" spans="5:8" ht="10.5" hidden="1" customHeight="1">
      <c r="E96" s="162" t="s">
        <v>754</v>
      </c>
      <c r="F96" s="77" t="s">
        <v>748</v>
      </c>
      <c r="G96" s="78"/>
      <c r="H96" s="132"/>
    </row>
    <row r="97" spans="1:19" ht="10.5" hidden="1" customHeight="1">
      <c r="E97" s="162"/>
      <c r="F97" s="77" t="s">
        <v>749</v>
      </c>
      <c r="G97" s="78"/>
      <c r="H97" s="132"/>
    </row>
    <row r="98" spans="1:19" ht="10.5" hidden="1" customHeight="1">
      <c r="E98" s="162" t="s">
        <v>755</v>
      </c>
      <c r="F98" s="77" t="s">
        <v>748</v>
      </c>
      <c r="G98" s="78"/>
      <c r="H98" s="132"/>
    </row>
    <row r="99" spans="1:19" ht="10.5" hidden="1" customHeight="1">
      <c r="E99" s="162"/>
      <c r="F99" s="77" t="s">
        <v>749</v>
      </c>
      <c r="G99" s="78"/>
      <c r="H99" s="132"/>
    </row>
    <row r="100" spans="1:19" ht="10.5" hidden="1" customHeight="1">
      <c r="E100" s="162" t="s">
        <v>756</v>
      </c>
      <c r="F100" s="77" t="s">
        <v>748</v>
      </c>
      <c r="G100" s="78"/>
      <c r="H100" s="132"/>
    </row>
    <row r="101" spans="1:19" ht="10.5" hidden="1" customHeight="1">
      <c r="E101" s="162"/>
      <c r="F101" s="77" t="s">
        <v>749</v>
      </c>
      <c r="G101" s="78"/>
      <c r="H101" s="132"/>
    </row>
    <row r="102" spans="1:19" ht="10.5" hidden="1" customHeight="1">
      <c r="E102" s="162" t="s">
        <v>757</v>
      </c>
      <c r="F102" s="77" t="s">
        <v>748</v>
      </c>
      <c r="G102" s="78"/>
      <c r="H102" s="132"/>
    </row>
    <row r="103" spans="1:19" ht="10.5" hidden="1" customHeight="1">
      <c r="E103" s="162"/>
      <c r="F103" s="77" t="s">
        <v>749</v>
      </c>
      <c r="G103" s="78"/>
      <c r="H103" s="132"/>
    </row>
    <row r="104" spans="1:19" ht="10.5" hidden="1" customHeight="1">
      <c r="E104" s="162" t="s">
        <v>758</v>
      </c>
      <c r="F104" s="77" t="s">
        <v>748</v>
      </c>
      <c r="G104" s="78"/>
      <c r="H104" s="132"/>
    </row>
    <row r="105" spans="1:19" ht="10.5" hidden="1" customHeight="1">
      <c r="E105" s="162"/>
      <c r="F105" s="77" t="s">
        <v>749</v>
      </c>
      <c r="G105" s="78"/>
      <c r="H105" s="132"/>
    </row>
    <row r="106" spans="1:19" ht="10.5" hidden="1" customHeight="1">
      <c r="E106" s="162" t="s">
        <v>759</v>
      </c>
      <c r="F106" s="77" t="s">
        <v>748</v>
      </c>
      <c r="G106" s="78"/>
      <c r="H106" s="132"/>
    </row>
    <row r="107" spans="1:19" ht="10.5" hidden="1" customHeight="1">
      <c r="E107" s="162"/>
      <c r="F107" s="77" t="s">
        <v>749</v>
      </c>
      <c r="G107" s="78"/>
      <c r="H107" s="132"/>
    </row>
    <row r="108" spans="1:19" ht="10.5" hidden="1" customHeight="1">
      <c r="E108" s="162" t="s">
        <v>760</v>
      </c>
      <c r="F108" s="77" t="s">
        <v>748</v>
      </c>
      <c r="G108" s="78"/>
      <c r="H108" s="132"/>
    </row>
    <row r="109" spans="1:19" ht="10.5" hidden="1" customHeight="1">
      <c r="E109" s="162"/>
      <c r="F109" s="77" t="s">
        <v>749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63" t="s">
        <v>761</v>
      </c>
      <c r="F112" s="163"/>
      <c r="G112" s="31"/>
      <c r="H112" s="129" t="s">
        <v>762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S15:S30"/>
    <mergeCell ref="S10:S13"/>
    <mergeCell ref="E22:F22"/>
    <mergeCell ref="E23:F23"/>
    <mergeCell ref="E25:F25"/>
    <mergeCell ref="E27:F27"/>
    <mergeCell ref="E29:F29"/>
    <mergeCell ref="E20:F20"/>
    <mergeCell ref="E80:F80"/>
    <mergeCell ref="E78:F78"/>
    <mergeCell ref="E45:F45"/>
    <mergeCell ref="E43:F43"/>
    <mergeCell ref="E112:F112"/>
    <mergeCell ref="E35:F35"/>
    <mergeCell ref="E33:F33"/>
    <mergeCell ref="E68:E71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86:E87"/>
    <mergeCell ref="E88:E89"/>
    <mergeCell ref="E90:E91"/>
    <mergeCell ref="E92:E93"/>
    <mergeCell ref="E37:F37"/>
    <mergeCell ref="E75:H75"/>
    <mergeCell ref="E60:F60"/>
    <mergeCell ref="E62:E63"/>
    <mergeCell ref="E64:E65"/>
    <mergeCell ref="E66:E67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50"/>
  <sheetViews>
    <sheetView showGridLines="0" tabSelected="1" topLeftCell="F122" zoomScale="90" zoomScaleNormal="90" workbookViewId="0">
      <selection activeCell="J154" sqref="J154:J155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763</v>
      </c>
      <c r="I3" s="102" t="s">
        <v>764</v>
      </c>
      <c r="J3" s="102" t="s">
        <v>765</v>
      </c>
      <c r="K3" s="102" t="s">
        <v>766</v>
      </c>
      <c r="L3" s="102" t="s">
        <v>767</v>
      </c>
      <c r="N3" s="103" t="s">
        <v>768</v>
      </c>
      <c r="O3" s="103" t="s">
        <v>769</v>
      </c>
      <c r="P3" s="103" t="s">
        <v>770</v>
      </c>
      <c r="Q3" s="103" t="s">
        <v>771</v>
      </c>
      <c r="R3" s="103" t="s">
        <v>772</v>
      </c>
      <c r="S3" s="103" t="s">
        <v>773</v>
      </c>
      <c r="T3" s="103" t="s">
        <v>774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648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775</v>
      </c>
    </row>
    <row r="11" spans="1:20" ht="15" customHeight="1">
      <c r="D11" s="176" t="s">
        <v>776</v>
      </c>
      <c r="E11" s="176" t="s">
        <v>777</v>
      </c>
      <c r="F11" s="176" t="s">
        <v>778</v>
      </c>
      <c r="G11" s="176" t="s">
        <v>779</v>
      </c>
      <c r="H11" s="176" t="s">
        <v>780</v>
      </c>
      <c r="I11" s="176" t="s">
        <v>781</v>
      </c>
      <c r="J11" s="176"/>
      <c r="K11" s="176"/>
      <c r="L11" s="176"/>
    </row>
    <row r="12" spans="1:20" ht="15" customHeight="1">
      <c r="D12" s="176"/>
      <c r="E12" s="176"/>
      <c r="F12" s="176"/>
      <c r="G12" s="176"/>
      <c r="H12" s="176"/>
      <c r="I12" s="63" t="s">
        <v>782</v>
      </c>
      <c r="J12" s="63" t="s">
        <v>783</v>
      </c>
      <c r="K12" s="63" t="s">
        <v>784</v>
      </c>
      <c r="L12" s="63" t="s">
        <v>785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74" t="s">
        <v>786</v>
      </c>
      <c r="E14" s="175"/>
      <c r="F14" s="175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787</v>
      </c>
      <c r="E15" s="114" t="s">
        <v>788</v>
      </c>
      <c r="F15" s="115" t="s">
        <v>789</v>
      </c>
      <c r="G15" s="115">
        <v>10</v>
      </c>
      <c r="H15" s="54">
        <f>SUM(I15:L15)</f>
        <v>2785.5479999999998</v>
      </c>
      <c r="I15" s="54">
        <f>SUM(I16,I17,I20,I23)</f>
        <v>2785.5479999999998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790</v>
      </c>
    </row>
    <row r="16" spans="1:20" ht="12" customHeight="1">
      <c r="D16" s="107" t="s">
        <v>791</v>
      </c>
      <c r="E16" s="116" t="s">
        <v>792</v>
      </c>
      <c r="F16" s="63" t="s">
        <v>789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790</v>
      </c>
    </row>
    <row r="17" spans="3:20" ht="12" customHeight="1">
      <c r="D17" s="107" t="s">
        <v>793</v>
      </c>
      <c r="E17" s="116" t="s">
        <v>794</v>
      </c>
      <c r="F17" s="63" t="s">
        <v>789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790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795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796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797</v>
      </c>
    </row>
    <row r="20" spans="3:20" ht="12" customHeight="1">
      <c r="D20" s="107" t="s">
        <v>798</v>
      </c>
      <c r="E20" s="116" t="s">
        <v>799</v>
      </c>
      <c r="F20" s="63" t="s">
        <v>789</v>
      </c>
      <c r="G20" s="63" t="s">
        <v>800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790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795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796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801</v>
      </c>
    </row>
    <row r="23" spans="3:20" ht="12" customHeight="1">
      <c r="D23" s="107" t="s">
        <v>802</v>
      </c>
      <c r="E23" s="116" t="s">
        <v>803</v>
      </c>
      <c r="F23" s="63" t="s">
        <v>789</v>
      </c>
      <c r="G23" s="63" t="s">
        <v>804</v>
      </c>
      <c r="H23" s="54">
        <f>SUM(I23:L23)</f>
        <v>2785.5479999999998</v>
      </c>
      <c r="I23" s="54">
        <f>SUM(I24:I26)</f>
        <v>2785.5479999999998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790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795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805</v>
      </c>
      <c r="D25" s="107" t="str">
        <f>"1.4."&amp;N25</f>
        <v>1.4.1</v>
      </c>
      <c r="E25" s="125" t="s">
        <v>632</v>
      </c>
      <c r="F25" s="63" t="s">
        <v>789</v>
      </c>
      <c r="G25" s="63" t="s">
        <v>804</v>
      </c>
      <c r="H25" s="54">
        <f>SUM(I25:L25)</f>
        <v>2785.5479999999998</v>
      </c>
      <c r="I25" s="143">
        <v>2785.5479999999998</v>
      </c>
      <c r="J25" s="135"/>
      <c r="K25" s="135"/>
      <c r="L25" s="135"/>
      <c r="N25" s="122" t="s">
        <v>787</v>
      </c>
      <c r="O25" s="121" t="s">
        <v>806</v>
      </c>
      <c r="P25" s="121" t="s">
        <v>807</v>
      </c>
      <c r="Q25" s="121" t="s">
        <v>808</v>
      </c>
      <c r="R25" s="121" t="s">
        <v>809</v>
      </c>
      <c r="S25" s="122" t="s">
        <v>810</v>
      </c>
      <c r="T25" s="122" t="s">
        <v>811</v>
      </c>
    </row>
    <row r="26" spans="3:20" ht="12" customHeight="1">
      <c r="D26" s="109"/>
      <c r="E26" s="112" t="s">
        <v>796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812</v>
      </c>
    </row>
    <row r="27" spans="3:20" ht="12" customHeight="1">
      <c r="D27" s="64" t="s">
        <v>813</v>
      </c>
      <c r="E27" s="114" t="s">
        <v>814</v>
      </c>
      <c r="F27" s="115" t="s">
        <v>789</v>
      </c>
      <c r="G27" s="115" t="s">
        <v>815</v>
      </c>
      <c r="H27" s="54">
        <f t="shared" ref="H27:H39" si="0">SUM(I27:L27)</f>
        <v>672.5830142309992</v>
      </c>
      <c r="I27" s="136">
        <f>SUM(I29,I30,I31)</f>
        <v>0</v>
      </c>
      <c r="J27" s="136">
        <f>SUM(J28,J30,J31)</f>
        <v>0</v>
      </c>
      <c r="K27" s="136">
        <f>SUM(K28,K29,K31)</f>
        <v>546.77601825399961</v>
      </c>
      <c r="L27" s="136">
        <f>SUM(L28,L29,L30)</f>
        <v>125.80699597699959</v>
      </c>
      <c r="N27" s="120"/>
      <c r="O27" s="120"/>
      <c r="P27" s="120"/>
      <c r="Q27" s="120"/>
      <c r="R27" s="120"/>
      <c r="S27" s="120"/>
      <c r="T27" s="122" t="s">
        <v>790</v>
      </c>
    </row>
    <row r="28" spans="3:20" ht="12" customHeight="1">
      <c r="D28" s="107" t="s">
        <v>816</v>
      </c>
      <c r="E28" s="116" t="s">
        <v>782</v>
      </c>
      <c r="F28" s="63" t="s">
        <v>789</v>
      </c>
      <c r="G28" s="63" t="s">
        <v>817</v>
      </c>
      <c r="H28" s="54">
        <f t="shared" si="0"/>
        <v>546.77601825399961</v>
      </c>
      <c r="I28" s="140"/>
      <c r="J28" s="135"/>
      <c r="K28" s="135">
        <f>I45</f>
        <v>546.77601825399961</v>
      </c>
      <c r="L28" s="135"/>
      <c r="N28" s="120"/>
      <c r="O28" s="120"/>
      <c r="P28" s="120"/>
      <c r="Q28" s="120"/>
      <c r="R28" s="120"/>
      <c r="S28" s="120"/>
      <c r="T28" s="122" t="s">
        <v>790</v>
      </c>
    </row>
    <row r="29" spans="3:20" ht="12" customHeight="1">
      <c r="D29" s="107" t="s">
        <v>818</v>
      </c>
      <c r="E29" s="116" t="s">
        <v>783</v>
      </c>
      <c r="F29" s="63" t="s">
        <v>789</v>
      </c>
      <c r="G29" s="63" t="s">
        <v>819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790</v>
      </c>
    </row>
    <row r="30" spans="3:20" ht="12" customHeight="1">
      <c r="D30" s="107" t="s">
        <v>820</v>
      </c>
      <c r="E30" s="116" t="s">
        <v>784</v>
      </c>
      <c r="F30" s="63" t="s">
        <v>789</v>
      </c>
      <c r="G30" s="63" t="s">
        <v>821</v>
      </c>
      <c r="H30" s="54">
        <f t="shared" si="0"/>
        <v>125.80699597699959</v>
      </c>
      <c r="I30" s="135"/>
      <c r="J30" s="135"/>
      <c r="K30" s="140"/>
      <c r="L30" s="135">
        <f>K45</f>
        <v>125.80699597699959</v>
      </c>
      <c r="N30" s="120"/>
      <c r="O30" s="120"/>
      <c r="P30" s="120"/>
      <c r="Q30" s="120"/>
      <c r="R30" s="120"/>
      <c r="S30" s="120"/>
      <c r="T30" s="122" t="s">
        <v>790</v>
      </c>
    </row>
    <row r="31" spans="3:20" ht="12" customHeight="1">
      <c r="D31" s="107" t="s">
        <v>822</v>
      </c>
      <c r="E31" s="116" t="s">
        <v>823</v>
      </c>
      <c r="F31" s="63" t="s">
        <v>789</v>
      </c>
      <c r="G31" s="63" t="s">
        <v>824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790</v>
      </c>
    </row>
    <row r="32" spans="3:20" ht="12" customHeight="1">
      <c r="D32" s="64" t="s">
        <v>825</v>
      </c>
      <c r="E32" s="114" t="s">
        <v>826</v>
      </c>
      <c r="F32" s="115" t="s">
        <v>789</v>
      </c>
      <c r="G32" s="115" t="s">
        <v>827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790</v>
      </c>
    </row>
    <row r="33" spans="3:20" ht="12" customHeight="1">
      <c r="D33" s="64" t="s">
        <v>828</v>
      </c>
      <c r="E33" s="114" t="s">
        <v>829</v>
      </c>
      <c r="F33" s="115" t="s">
        <v>789</v>
      </c>
      <c r="G33" s="115" t="s">
        <v>830</v>
      </c>
      <c r="H33" s="54">
        <f t="shared" si="0"/>
        <v>505.16600000000005</v>
      </c>
      <c r="I33" s="136">
        <f>SUM(I34,I36,I39,I44)</f>
        <v>0</v>
      </c>
      <c r="J33" s="136">
        <f>SUM(J34,J36,J39,J44)</f>
        <v>0</v>
      </c>
      <c r="K33" s="136">
        <f>SUM(K34,K36,K39,K44)</f>
        <v>388.93300000000005</v>
      </c>
      <c r="L33" s="136">
        <f>SUM(L34,L36,L39,L44)</f>
        <v>116.233</v>
      </c>
      <c r="N33" s="120"/>
      <c r="O33" s="120"/>
      <c r="P33" s="120"/>
      <c r="Q33" s="120"/>
      <c r="R33" s="120"/>
      <c r="S33" s="120"/>
      <c r="T33" s="122" t="s">
        <v>790</v>
      </c>
    </row>
    <row r="34" spans="3:20" ht="24" customHeight="1">
      <c r="D34" s="107" t="s">
        <v>831</v>
      </c>
      <c r="E34" s="116" t="s">
        <v>832</v>
      </c>
      <c r="F34" s="63" t="s">
        <v>789</v>
      </c>
      <c r="G34" s="63" t="s">
        <v>833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790</v>
      </c>
    </row>
    <row r="35" spans="3:20" ht="12" customHeight="1">
      <c r="D35" s="107" t="s">
        <v>834</v>
      </c>
      <c r="E35" s="117" t="s">
        <v>835</v>
      </c>
      <c r="F35" s="63" t="s">
        <v>789</v>
      </c>
      <c r="G35" s="63" t="s">
        <v>836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790</v>
      </c>
    </row>
    <row r="36" spans="3:20" ht="12" customHeight="1">
      <c r="D36" s="107" t="s">
        <v>837</v>
      </c>
      <c r="E36" s="116" t="s">
        <v>838</v>
      </c>
      <c r="F36" s="63" t="s">
        <v>789</v>
      </c>
      <c r="G36" s="63" t="s">
        <v>839</v>
      </c>
      <c r="H36" s="54">
        <f t="shared" si="0"/>
        <v>221.74600000000001</v>
      </c>
      <c r="I36" s="135"/>
      <c r="J36" s="135"/>
      <c r="K36" s="135">
        <f>K37</f>
        <v>194.00700000000001</v>
      </c>
      <c r="L36" s="135">
        <f>L37</f>
        <v>27.739000000000001</v>
      </c>
      <c r="N36" s="120"/>
      <c r="O36" s="120"/>
      <c r="P36" s="120"/>
      <c r="Q36" s="120"/>
      <c r="R36" s="120"/>
      <c r="S36" s="120"/>
      <c r="T36" s="122" t="s">
        <v>790</v>
      </c>
    </row>
    <row r="37" spans="3:20" ht="12" customHeight="1">
      <c r="D37" s="107" t="s">
        <v>840</v>
      </c>
      <c r="E37" s="117" t="s">
        <v>841</v>
      </c>
      <c r="F37" s="63" t="s">
        <v>789</v>
      </c>
      <c r="G37" s="63" t="s">
        <v>842</v>
      </c>
      <c r="H37" s="54">
        <f t="shared" si="0"/>
        <v>221.74600000000001</v>
      </c>
      <c r="I37" s="135"/>
      <c r="J37" s="135"/>
      <c r="K37" s="135">
        <v>194.00700000000001</v>
      </c>
      <c r="L37" s="135">
        <v>27.739000000000001</v>
      </c>
      <c r="N37" s="120"/>
      <c r="O37" s="120"/>
      <c r="P37" s="120"/>
      <c r="Q37" s="120"/>
      <c r="R37" s="120"/>
      <c r="S37" s="120"/>
      <c r="T37" s="122" t="s">
        <v>790</v>
      </c>
    </row>
    <row r="38" spans="3:20" ht="12" customHeight="1">
      <c r="D38" s="107" t="s">
        <v>843</v>
      </c>
      <c r="E38" s="118" t="s">
        <v>844</v>
      </c>
      <c r="F38" s="63" t="s">
        <v>789</v>
      </c>
      <c r="G38" s="63" t="s">
        <v>845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790</v>
      </c>
    </row>
    <row r="39" spans="3:20" ht="12" customHeight="1">
      <c r="D39" s="107" t="s">
        <v>846</v>
      </c>
      <c r="E39" s="116" t="s">
        <v>847</v>
      </c>
      <c r="F39" s="63" t="s">
        <v>789</v>
      </c>
      <c r="G39" s="63" t="s">
        <v>848</v>
      </c>
      <c r="H39" s="54">
        <f t="shared" si="0"/>
        <v>184.48600000000002</v>
      </c>
      <c r="I39" s="136">
        <f>SUM(I40:I43)</f>
        <v>0</v>
      </c>
      <c r="J39" s="136">
        <f>SUM(J40:J43)</f>
        <v>0</v>
      </c>
      <c r="K39" s="136">
        <f>SUM(K40:K43)</f>
        <v>184.48600000000002</v>
      </c>
      <c r="L39" s="136">
        <f>SUM(L40:L43)</f>
        <v>0</v>
      </c>
      <c r="N39" s="120"/>
      <c r="O39" s="120"/>
      <c r="P39" s="120"/>
      <c r="Q39" s="120"/>
      <c r="R39" s="120"/>
      <c r="S39" s="120"/>
      <c r="T39" s="122" t="s">
        <v>790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795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805</v>
      </c>
      <c r="D41" s="107" t="str">
        <f>"4.3."&amp;N41</f>
        <v>4.3.1</v>
      </c>
      <c r="E41" s="125" t="s">
        <v>849</v>
      </c>
      <c r="F41" s="63" t="s">
        <v>789</v>
      </c>
      <c r="G41" s="63" t="s">
        <v>848</v>
      </c>
      <c r="H41" s="54">
        <f>SUM(I41:L41)</f>
        <v>129.74600000000001</v>
      </c>
      <c r="I41" s="135"/>
      <c r="J41" s="135"/>
      <c r="K41" s="135">
        <v>129.74600000000001</v>
      </c>
      <c r="L41" s="135"/>
      <c r="N41" s="122" t="s">
        <v>787</v>
      </c>
      <c r="O41" s="121" t="s">
        <v>849</v>
      </c>
      <c r="P41" s="121" t="s">
        <v>850</v>
      </c>
      <c r="Q41" s="121" t="s">
        <v>851</v>
      </c>
      <c r="R41" s="121" t="s">
        <v>852</v>
      </c>
      <c r="S41" s="122" t="s">
        <v>810</v>
      </c>
      <c r="T41" s="122" t="s">
        <v>853</v>
      </c>
    </row>
    <row r="42" spans="3:20" s="55" customFormat="1" ht="12" customHeight="1">
      <c r="C42" s="123"/>
      <c r="D42" s="144"/>
      <c r="E42" s="145" t="s">
        <v>631</v>
      </c>
      <c r="F42" s="63" t="s">
        <v>789</v>
      </c>
      <c r="G42" s="63" t="s">
        <v>848</v>
      </c>
      <c r="H42" s="54">
        <f>SUM(I42:L42)</f>
        <v>54.74</v>
      </c>
      <c r="I42" s="146"/>
      <c r="J42" s="146"/>
      <c r="K42" s="146">
        <v>54.74</v>
      </c>
      <c r="L42" s="147"/>
      <c r="N42" s="122"/>
      <c r="O42" s="121"/>
      <c r="P42" s="121"/>
      <c r="Q42" s="121"/>
      <c r="R42" s="121"/>
      <c r="S42" s="122"/>
      <c r="T42" s="122"/>
    </row>
    <row r="43" spans="3:20" ht="12" customHeight="1">
      <c r="D43" s="109"/>
      <c r="E43" s="112" t="s">
        <v>796</v>
      </c>
      <c r="F43" s="110"/>
      <c r="G43" s="110"/>
      <c r="H43" s="108"/>
      <c r="I43" s="137"/>
      <c r="J43" s="137"/>
      <c r="K43" s="137"/>
      <c r="L43" s="139"/>
      <c r="N43" s="120"/>
      <c r="O43" s="120"/>
      <c r="P43" s="120"/>
      <c r="Q43" s="120"/>
      <c r="R43" s="120"/>
      <c r="S43" s="120"/>
      <c r="T43" s="124" t="s">
        <v>854</v>
      </c>
    </row>
    <row r="44" spans="3:20" ht="12" customHeight="1">
      <c r="D44" s="107" t="s">
        <v>855</v>
      </c>
      <c r="E44" s="116" t="s">
        <v>856</v>
      </c>
      <c r="F44" s="63" t="s">
        <v>789</v>
      </c>
      <c r="G44" s="63" t="s">
        <v>857</v>
      </c>
      <c r="H44" s="54">
        <f t="shared" ref="H44:H52" si="1">SUM(I44:L44)</f>
        <v>98.933999999999997</v>
      </c>
      <c r="I44" s="135"/>
      <c r="J44" s="135"/>
      <c r="K44" s="135">
        <v>10.44</v>
      </c>
      <c r="L44" s="135">
        <v>88.494</v>
      </c>
      <c r="N44" s="120"/>
      <c r="O44" s="120"/>
      <c r="P44" s="120"/>
      <c r="Q44" s="120"/>
      <c r="R44" s="120"/>
      <c r="S44" s="120"/>
      <c r="T44" s="122" t="s">
        <v>790</v>
      </c>
    </row>
    <row r="45" spans="3:20" ht="12" customHeight="1">
      <c r="D45" s="64" t="s">
        <v>858</v>
      </c>
      <c r="E45" s="114" t="s">
        <v>859</v>
      </c>
      <c r="F45" s="115" t="s">
        <v>789</v>
      </c>
      <c r="G45" s="115" t="s">
        <v>860</v>
      </c>
      <c r="H45" s="54">
        <f t="shared" si="1"/>
        <v>672.5830142309992</v>
      </c>
      <c r="I45" s="135">
        <f>I25-I47</f>
        <v>546.77601825399961</v>
      </c>
      <c r="J45" s="135"/>
      <c r="K45" s="135">
        <f>K28-K36-K39-K44-K50</f>
        <v>125.80699597699959</v>
      </c>
      <c r="L45" s="135"/>
      <c r="N45" s="120"/>
      <c r="O45" s="120"/>
      <c r="P45" s="120"/>
      <c r="Q45" s="120"/>
      <c r="R45" s="120"/>
      <c r="S45" s="120"/>
      <c r="T45" s="122" t="s">
        <v>790</v>
      </c>
    </row>
    <row r="46" spans="3:20" ht="12" customHeight="1">
      <c r="D46" s="64" t="s">
        <v>861</v>
      </c>
      <c r="E46" s="114" t="s">
        <v>862</v>
      </c>
      <c r="F46" s="115" t="s">
        <v>789</v>
      </c>
      <c r="G46" s="115" t="s">
        <v>863</v>
      </c>
      <c r="H46" s="54">
        <f t="shared" si="1"/>
        <v>0</v>
      </c>
      <c r="I46" s="135"/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790</v>
      </c>
    </row>
    <row r="47" spans="3:20" ht="12" customHeight="1">
      <c r="D47" s="64" t="s">
        <v>864</v>
      </c>
      <c r="E47" s="114" t="s">
        <v>865</v>
      </c>
      <c r="F47" s="115" t="s">
        <v>789</v>
      </c>
      <c r="G47" s="115" t="s">
        <v>866</v>
      </c>
      <c r="H47" s="54">
        <f t="shared" si="1"/>
        <v>2238.7719817460002</v>
      </c>
      <c r="I47" s="135">
        <v>2238.7719817460002</v>
      </c>
      <c r="J47" s="135"/>
      <c r="K47" s="135"/>
      <c r="L47" s="135"/>
      <c r="N47" s="120"/>
      <c r="O47" s="120"/>
      <c r="P47" s="120"/>
      <c r="Q47" s="120"/>
      <c r="R47" s="120"/>
      <c r="S47" s="120"/>
      <c r="T47" s="122" t="s">
        <v>790</v>
      </c>
    </row>
    <row r="48" spans="3:20" ht="12" customHeight="1">
      <c r="D48" s="64" t="s">
        <v>867</v>
      </c>
      <c r="E48" s="114" t="s">
        <v>868</v>
      </c>
      <c r="F48" s="115" t="s">
        <v>789</v>
      </c>
      <c r="G48" s="115" t="s">
        <v>869</v>
      </c>
      <c r="H48" s="54">
        <f t="shared" si="1"/>
        <v>41.610018253999996</v>
      </c>
      <c r="I48" s="135"/>
      <c r="J48" s="135"/>
      <c r="K48" s="135">
        <v>32.036022277000001</v>
      </c>
      <c r="L48" s="135">
        <v>9.5739959769999992</v>
      </c>
      <c r="N48" s="120"/>
      <c r="O48" s="120"/>
      <c r="P48" s="120"/>
      <c r="Q48" s="120"/>
      <c r="R48" s="120"/>
      <c r="S48" s="120"/>
      <c r="T48" s="122" t="s">
        <v>790</v>
      </c>
    </row>
    <row r="49" spans="3:20" ht="12" customHeight="1">
      <c r="D49" s="107" t="s">
        <v>870</v>
      </c>
      <c r="E49" s="116" t="s">
        <v>871</v>
      </c>
      <c r="F49" s="63" t="s">
        <v>789</v>
      </c>
      <c r="G49" s="63" t="s">
        <v>872</v>
      </c>
      <c r="H49" s="54">
        <f t="shared" si="1"/>
        <v>0</v>
      </c>
      <c r="I49" s="135"/>
      <c r="J49" s="135"/>
      <c r="K49" s="135"/>
      <c r="L49" s="135"/>
      <c r="N49" s="120"/>
      <c r="O49" s="120"/>
      <c r="P49" s="120"/>
      <c r="Q49" s="120"/>
      <c r="R49" s="120"/>
      <c r="S49" s="120"/>
      <c r="T49" s="122" t="s">
        <v>790</v>
      </c>
    </row>
    <row r="50" spans="3:20" ht="12" customHeight="1">
      <c r="D50" s="64" t="s">
        <v>873</v>
      </c>
      <c r="E50" s="114" t="s">
        <v>874</v>
      </c>
      <c r="F50" s="115" t="s">
        <v>789</v>
      </c>
      <c r="G50" s="115" t="s">
        <v>875</v>
      </c>
      <c r="H50" s="54">
        <f t="shared" si="1"/>
        <v>41.610018253999996</v>
      </c>
      <c r="I50" s="135"/>
      <c r="J50" s="135"/>
      <c r="K50" s="135">
        <f>K48</f>
        <v>32.036022277000001</v>
      </c>
      <c r="L50" s="135">
        <f>L48</f>
        <v>9.5739959769999992</v>
      </c>
      <c r="N50" s="120"/>
      <c r="O50" s="120"/>
      <c r="P50" s="120"/>
      <c r="Q50" s="120"/>
      <c r="R50" s="120"/>
      <c r="S50" s="120"/>
      <c r="T50" s="122" t="s">
        <v>790</v>
      </c>
    </row>
    <row r="51" spans="3:20" ht="24" customHeight="1">
      <c r="D51" s="64" t="s">
        <v>876</v>
      </c>
      <c r="E51" s="114" t="s">
        <v>877</v>
      </c>
      <c r="F51" s="115" t="s">
        <v>789</v>
      </c>
      <c r="G51" s="115" t="s">
        <v>878</v>
      </c>
      <c r="H51" s="54">
        <f t="shared" si="1"/>
        <v>0</v>
      </c>
      <c r="I51" s="136">
        <f>I48-I50</f>
        <v>0</v>
      </c>
      <c r="J51" s="136">
        <f>J48-J50</f>
        <v>0</v>
      </c>
      <c r="K51" s="136">
        <f>K48-K50</f>
        <v>0</v>
      </c>
      <c r="L51" s="136">
        <f>L48-L50</f>
        <v>0</v>
      </c>
      <c r="N51" s="120"/>
      <c r="O51" s="120"/>
      <c r="P51" s="120"/>
      <c r="Q51" s="120"/>
      <c r="R51" s="120"/>
      <c r="S51" s="120"/>
      <c r="T51" s="122" t="s">
        <v>790</v>
      </c>
    </row>
    <row r="52" spans="3:20" ht="12" customHeight="1">
      <c r="D52" s="64" t="s">
        <v>879</v>
      </c>
      <c r="E52" s="114" t="s">
        <v>880</v>
      </c>
      <c r="F52" s="115" t="s">
        <v>789</v>
      </c>
      <c r="G52" s="115" t="s">
        <v>881</v>
      </c>
      <c r="H52" s="54">
        <f t="shared" si="1"/>
        <v>-4.1211478674085811E-13</v>
      </c>
      <c r="I52" s="136">
        <f>SUM(I15,I27,I32)-SUM(I33,I45:I48)</f>
        <v>0</v>
      </c>
      <c r="J52" s="136">
        <f>SUM(J15,J27,J32)-SUM(J33,J45:J48)</f>
        <v>0</v>
      </c>
      <c r="K52" s="136">
        <f>SUM(K15,K27,K32)-SUM(K33,K45:K48)</f>
        <v>0</v>
      </c>
      <c r="L52" s="136">
        <f>SUM(L15,L27,L32)-SUM(L33,L45:L48)</f>
        <v>-4.1211478674085811E-13</v>
      </c>
      <c r="N52" s="120"/>
      <c r="O52" s="120"/>
      <c r="P52" s="120"/>
      <c r="Q52" s="120"/>
      <c r="R52" s="120"/>
      <c r="S52" s="120"/>
      <c r="T52" s="122" t="s">
        <v>790</v>
      </c>
    </row>
    <row r="53" spans="3:20" ht="18" customHeight="1">
      <c r="D53" s="174" t="s">
        <v>882</v>
      </c>
      <c r="E53" s="175"/>
      <c r="F53" s="175"/>
      <c r="G53" s="128"/>
      <c r="H53" s="126"/>
      <c r="I53" s="141"/>
      <c r="J53" s="141"/>
      <c r="K53" s="141"/>
      <c r="L53" s="142"/>
      <c r="N53" s="120"/>
      <c r="O53" s="120"/>
      <c r="P53" s="120"/>
      <c r="Q53" s="120"/>
      <c r="R53" s="120"/>
      <c r="S53" s="120"/>
      <c r="T53" s="120"/>
    </row>
    <row r="54" spans="3:20" ht="12" customHeight="1">
      <c r="D54" s="64" t="s">
        <v>883</v>
      </c>
      <c r="E54" s="114" t="s">
        <v>788</v>
      </c>
      <c r="F54" s="115" t="s">
        <v>884</v>
      </c>
      <c r="G54" s="115" t="s">
        <v>885</v>
      </c>
      <c r="H54" s="54">
        <f>SUM(I54:L54)</f>
        <v>4.652272233820459</v>
      </c>
      <c r="I54" s="136">
        <f>SUM(I55,I56,I59,I62)</f>
        <v>4.652272233820459</v>
      </c>
      <c r="J54" s="136">
        <f>SUM(J55,J56,J59,J62)</f>
        <v>0</v>
      </c>
      <c r="K54" s="136">
        <f>SUM(K55,K56,K59,K62)</f>
        <v>0</v>
      </c>
      <c r="L54" s="136">
        <f>SUM(L55,L56,L59,L62)</f>
        <v>0</v>
      </c>
      <c r="N54" s="120"/>
      <c r="O54" s="120"/>
      <c r="P54" s="120"/>
      <c r="Q54" s="120"/>
      <c r="R54" s="120"/>
      <c r="S54" s="120"/>
      <c r="T54" s="122" t="s">
        <v>790</v>
      </c>
    </row>
    <row r="55" spans="3:20" ht="12" customHeight="1">
      <c r="D55" s="107" t="s">
        <v>886</v>
      </c>
      <c r="E55" s="116" t="s">
        <v>792</v>
      </c>
      <c r="F55" s="63" t="s">
        <v>884</v>
      </c>
      <c r="G55" s="63" t="s">
        <v>887</v>
      </c>
      <c r="H55" s="54">
        <f>SUM(I55:L55)</f>
        <v>0</v>
      </c>
      <c r="I55" s="135"/>
      <c r="J55" s="135"/>
      <c r="K55" s="135"/>
      <c r="L55" s="135"/>
      <c r="N55" s="120"/>
      <c r="O55" s="120"/>
      <c r="P55" s="120"/>
      <c r="Q55" s="120"/>
      <c r="R55" s="120"/>
      <c r="S55" s="120"/>
      <c r="T55" s="122" t="s">
        <v>790</v>
      </c>
    </row>
    <row r="56" spans="3:20" ht="12" customHeight="1">
      <c r="D56" s="107" t="s">
        <v>888</v>
      </c>
      <c r="E56" s="116" t="s">
        <v>794</v>
      </c>
      <c r="F56" s="63" t="s">
        <v>884</v>
      </c>
      <c r="G56" s="63" t="s">
        <v>889</v>
      </c>
      <c r="H56" s="54">
        <f>SUM(I56:L56)</f>
        <v>0</v>
      </c>
      <c r="I56" s="136">
        <f>SUM(I57:I58)</f>
        <v>0</v>
      </c>
      <c r="J56" s="136">
        <f>SUM(J57:J58)</f>
        <v>0</v>
      </c>
      <c r="K56" s="136">
        <f>SUM(K57:K58)</f>
        <v>0</v>
      </c>
      <c r="L56" s="136">
        <f>SUM(L57:L58)</f>
        <v>0</v>
      </c>
      <c r="N56" s="120"/>
      <c r="O56" s="120"/>
      <c r="P56" s="120"/>
      <c r="Q56" s="120"/>
      <c r="R56" s="120"/>
      <c r="S56" s="120"/>
      <c r="T56" s="122" t="s">
        <v>790</v>
      </c>
    </row>
    <row r="57" spans="3:20" ht="12" hidden="1" customHeight="1">
      <c r="D57" s="113"/>
      <c r="E57" s="112"/>
      <c r="F57" s="110"/>
      <c r="G57" s="110"/>
      <c r="H57" s="108"/>
      <c r="I57" s="137"/>
      <c r="J57" s="137"/>
      <c r="K57" s="137"/>
      <c r="L57" s="139"/>
      <c r="N57" s="122" t="s">
        <v>795</v>
      </c>
      <c r="O57" s="120"/>
      <c r="P57" s="120"/>
      <c r="Q57" s="120"/>
      <c r="R57" s="120"/>
      <c r="S57" s="120"/>
      <c r="T57" s="120"/>
    </row>
    <row r="58" spans="3:20" ht="12" customHeight="1">
      <c r="D58" s="109"/>
      <c r="E58" s="112" t="s">
        <v>796</v>
      </c>
      <c r="F58" s="110"/>
      <c r="G58" s="110"/>
      <c r="H58" s="108"/>
      <c r="I58" s="137"/>
      <c r="J58" s="137"/>
      <c r="K58" s="137"/>
      <c r="L58" s="139"/>
      <c r="N58" s="120"/>
      <c r="O58" s="120"/>
      <c r="P58" s="120"/>
      <c r="Q58" s="120"/>
      <c r="R58" s="120"/>
      <c r="S58" s="120"/>
      <c r="T58" s="124" t="s">
        <v>890</v>
      </c>
    </row>
    <row r="59" spans="3:20" ht="12" customHeight="1">
      <c r="D59" s="107" t="s">
        <v>891</v>
      </c>
      <c r="E59" s="116" t="s">
        <v>799</v>
      </c>
      <c r="F59" s="63" t="s">
        <v>884</v>
      </c>
      <c r="G59" s="63" t="s">
        <v>892</v>
      </c>
      <c r="H59" s="54">
        <f>SUM(I59:L59)</f>
        <v>0</v>
      </c>
      <c r="I59" s="136">
        <f>SUM(I60:I61)</f>
        <v>0</v>
      </c>
      <c r="J59" s="136">
        <f>SUM(J60:J61)</f>
        <v>0</v>
      </c>
      <c r="K59" s="136">
        <f>SUM(K60:K61)</f>
        <v>0</v>
      </c>
      <c r="L59" s="136">
        <f>SUM(L60:L61)</f>
        <v>0</v>
      </c>
      <c r="N59" s="120"/>
      <c r="O59" s="120"/>
      <c r="P59" s="120"/>
      <c r="Q59" s="120"/>
      <c r="R59" s="120"/>
      <c r="S59" s="120"/>
      <c r="T59" s="122" t="s">
        <v>790</v>
      </c>
    </row>
    <row r="60" spans="3:20" ht="12" hidden="1" customHeight="1">
      <c r="D60" s="113"/>
      <c r="E60" s="112"/>
      <c r="F60" s="110"/>
      <c r="G60" s="110"/>
      <c r="H60" s="108"/>
      <c r="I60" s="137"/>
      <c r="J60" s="137"/>
      <c r="K60" s="137"/>
      <c r="L60" s="139"/>
      <c r="N60" s="122" t="s">
        <v>795</v>
      </c>
      <c r="O60" s="120"/>
      <c r="P60" s="120"/>
      <c r="Q60" s="120"/>
      <c r="R60" s="120"/>
      <c r="S60" s="120"/>
      <c r="T60" s="120"/>
    </row>
    <row r="61" spans="3:20" ht="12" customHeight="1">
      <c r="D61" s="109"/>
      <c r="E61" s="112" t="s">
        <v>796</v>
      </c>
      <c r="F61" s="110"/>
      <c r="G61" s="110"/>
      <c r="H61" s="108"/>
      <c r="I61" s="137"/>
      <c r="J61" s="137"/>
      <c r="K61" s="137"/>
      <c r="L61" s="139"/>
      <c r="N61" s="120"/>
      <c r="O61" s="120"/>
      <c r="P61" s="120"/>
      <c r="Q61" s="120"/>
      <c r="R61" s="120"/>
      <c r="S61" s="120"/>
      <c r="T61" s="124" t="s">
        <v>893</v>
      </c>
    </row>
    <row r="62" spans="3:20" ht="12" customHeight="1">
      <c r="D62" s="107" t="s">
        <v>894</v>
      </c>
      <c r="E62" s="116" t="s">
        <v>803</v>
      </c>
      <c r="F62" s="63" t="s">
        <v>884</v>
      </c>
      <c r="G62" s="63" t="s">
        <v>895</v>
      </c>
      <c r="H62" s="54">
        <f>SUM(I62:L62)</f>
        <v>4.652272233820459</v>
      </c>
      <c r="I62" s="136">
        <f>SUM(I63:I65)</f>
        <v>4.652272233820459</v>
      </c>
      <c r="J62" s="136">
        <f>SUM(J63:J65)</f>
        <v>0</v>
      </c>
      <c r="K62" s="136">
        <f>SUM(K63:K65)</f>
        <v>0</v>
      </c>
      <c r="L62" s="136">
        <f>SUM(L63:L65)</f>
        <v>0</v>
      </c>
      <c r="N62" s="120"/>
      <c r="O62" s="120"/>
      <c r="P62" s="120"/>
      <c r="Q62" s="120"/>
      <c r="R62" s="120"/>
      <c r="S62" s="120"/>
      <c r="T62" s="122" t="s">
        <v>790</v>
      </c>
    </row>
    <row r="63" spans="3:20" ht="12" hidden="1" customHeight="1">
      <c r="D63" s="113"/>
      <c r="E63" s="112"/>
      <c r="F63" s="110"/>
      <c r="G63" s="110"/>
      <c r="H63" s="108"/>
      <c r="I63" s="137"/>
      <c r="J63" s="137"/>
      <c r="K63" s="137"/>
      <c r="L63" s="139"/>
      <c r="N63" s="122" t="s">
        <v>795</v>
      </c>
      <c r="O63" s="120"/>
      <c r="P63" s="120"/>
      <c r="Q63" s="120"/>
      <c r="R63" s="120"/>
      <c r="S63" s="120"/>
      <c r="T63" s="120"/>
    </row>
    <row r="64" spans="3:20" s="55" customFormat="1" ht="12" customHeight="1">
      <c r="C64" s="123" t="s">
        <v>805</v>
      </c>
      <c r="D64" s="107" t="str">
        <f>"12.4."&amp;N64</f>
        <v>12.4.1</v>
      </c>
      <c r="E64" s="125" t="s">
        <v>632</v>
      </c>
      <c r="F64" s="63" t="s">
        <v>884</v>
      </c>
      <c r="G64" s="63" t="s">
        <v>895</v>
      </c>
      <c r="H64" s="54">
        <f>SUM(I64:L64)</f>
        <v>4.652272233820459</v>
      </c>
      <c r="I64" s="135">
        <f>I25/598.75</f>
        <v>4.652272233820459</v>
      </c>
      <c r="J64" s="135"/>
      <c r="K64" s="135"/>
      <c r="L64" s="135"/>
      <c r="N64" s="122" t="s">
        <v>787</v>
      </c>
      <c r="O64" s="121" t="s">
        <v>806</v>
      </c>
      <c r="P64" s="121" t="s">
        <v>807</v>
      </c>
      <c r="Q64" s="121" t="s">
        <v>808</v>
      </c>
      <c r="R64" s="121" t="s">
        <v>809</v>
      </c>
      <c r="S64" s="122" t="s">
        <v>810</v>
      </c>
      <c r="T64" s="122" t="s">
        <v>896</v>
      </c>
    </row>
    <row r="65" spans="3:20" ht="12" customHeight="1">
      <c r="D65" s="109"/>
      <c r="E65" s="112" t="s">
        <v>796</v>
      </c>
      <c r="F65" s="110"/>
      <c r="G65" s="110"/>
      <c r="H65" s="108"/>
      <c r="I65" s="137"/>
      <c r="J65" s="137"/>
      <c r="K65" s="137"/>
      <c r="L65" s="139"/>
      <c r="N65" s="120"/>
      <c r="O65" s="120"/>
      <c r="P65" s="120"/>
      <c r="Q65" s="120"/>
      <c r="R65" s="120"/>
      <c r="S65" s="120"/>
      <c r="T65" s="124" t="s">
        <v>897</v>
      </c>
    </row>
    <row r="66" spans="3:20" ht="12" customHeight="1">
      <c r="D66" s="64" t="s">
        <v>898</v>
      </c>
      <c r="E66" s="114" t="s">
        <v>814</v>
      </c>
      <c r="F66" s="115" t="s">
        <v>884</v>
      </c>
      <c r="G66" s="115" t="s">
        <v>899</v>
      </c>
      <c r="H66" s="54">
        <f t="shared" ref="H66:H78" si="2">SUM(I66:L66)</f>
        <v>1.12331192355908</v>
      </c>
      <c r="I66" s="136">
        <f>SUM(I68,I69,I70)</f>
        <v>0</v>
      </c>
      <c r="J66" s="136">
        <f>SUM(J67,J69,J70)</f>
        <v>0</v>
      </c>
      <c r="K66" s="136">
        <f>SUM(K67,K68,K70)</f>
        <v>0.91319585512150248</v>
      </c>
      <c r="L66" s="136">
        <f>SUM(L67,L68,L69)</f>
        <v>0.21011606843757769</v>
      </c>
      <c r="N66" s="120"/>
      <c r="O66" s="120"/>
      <c r="P66" s="120"/>
      <c r="Q66" s="120"/>
      <c r="R66" s="120"/>
      <c r="S66" s="120"/>
      <c r="T66" s="122" t="s">
        <v>790</v>
      </c>
    </row>
    <row r="67" spans="3:20" ht="12" customHeight="1">
      <c r="D67" s="107" t="s">
        <v>900</v>
      </c>
      <c r="E67" s="116" t="s">
        <v>782</v>
      </c>
      <c r="F67" s="63" t="s">
        <v>884</v>
      </c>
      <c r="G67" s="63" t="s">
        <v>901</v>
      </c>
      <c r="H67" s="54">
        <f t="shared" si="2"/>
        <v>0.91319585512150248</v>
      </c>
      <c r="I67" s="140"/>
      <c r="J67" s="135"/>
      <c r="K67" s="135">
        <f>I64-I86</f>
        <v>0.91319585512150248</v>
      </c>
      <c r="L67" s="135"/>
      <c r="N67" s="120"/>
      <c r="O67" s="120"/>
      <c r="P67" s="120"/>
      <c r="Q67" s="120"/>
      <c r="R67" s="120"/>
      <c r="S67" s="120"/>
      <c r="T67" s="122" t="s">
        <v>790</v>
      </c>
    </row>
    <row r="68" spans="3:20" ht="12" customHeight="1">
      <c r="D68" s="107" t="s">
        <v>902</v>
      </c>
      <c r="E68" s="116" t="s">
        <v>783</v>
      </c>
      <c r="F68" s="63" t="s">
        <v>884</v>
      </c>
      <c r="G68" s="63" t="s">
        <v>903</v>
      </c>
      <c r="H68" s="54">
        <f t="shared" si="2"/>
        <v>0</v>
      </c>
      <c r="I68" s="135"/>
      <c r="J68" s="140"/>
      <c r="K68" s="135"/>
      <c r="L68" s="135"/>
      <c r="N68" s="120"/>
      <c r="O68" s="120"/>
      <c r="P68" s="120"/>
      <c r="Q68" s="120"/>
      <c r="R68" s="120"/>
      <c r="S68" s="120"/>
      <c r="T68" s="122" t="s">
        <v>790</v>
      </c>
    </row>
    <row r="69" spans="3:20" ht="12" customHeight="1">
      <c r="D69" s="107" t="s">
        <v>904</v>
      </c>
      <c r="E69" s="116" t="s">
        <v>784</v>
      </c>
      <c r="F69" s="63" t="s">
        <v>884</v>
      </c>
      <c r="G69" s="63" t="s">
        <v>905</v>
      </c>
      <c r="H69" s="54">
        <f t="shared" si="2"/>
        <v>0.21011606843757769</v>
      </c>
      <c r="I69" s="135"/>
      <c r="J69" s="135"/>
      <c r="K69" s="140"/>
      <c r="L69" s="135">
        <f>K67-K75-K78-K83-K87</f>
        <v>0.21011606843757769</v>
      </c>
      <c r="N69" s="120"/>
      <c r="O69" s="120"/>
      <c r="P69" s="120"/>
      <c r="Q69" s="120"/>
      <c r="R69" s="120"/>
      <c r="S69" s="120"/>
      <c r="T69" s="122" t="s">
        <v>790</v>
      </c>
    </row>
    <row r="70" spans="3:20" ht="12" customHeight="1">
      <c r="D70" s="107" t="s">
        <v>906</v>
      </c>
      <c r="E70" s="116" t="s">
        <v>823</v>
      </c>
      <c r="F70" s="63" t="s">
        <v>884</v>
      </c>
      <c r="G70" s="63" t="s">
        <v>907</v>
      </c>
      <c r="H70" s="54">
        <f t="shared" si="2"/>
        <v>0</v>
      </c>
      <c r="I70" s="135"/>
      <c r="J70" s="135"/>
      <c r="K70" s="135"/>
      <c r="L70" s="140"/>
      <c r="N70" s="120"/>
      <c r="O70" s="120"/>
      <c r="P70" s="120"/>
      <c r="Q70" s="120"/>
      <c r="R70" s="120"/>
      <c r="S70" s="120"/>
      <c r="T70" s="122" t="s">
        <v>790</v>
      </c>
    </row>
    <row r="71" spans="3:20" ht="12" customHeight="1">
      <c r="D71" s="64" t="s">
        <v>908</v>
      </c>
      <c r="E71" s="114" t="s">
        <v>826</v>
      </c>
      <c r="F71" s="115" t="s">
        <v>884</v>
      </c>
      <c r="G71" s="115" t="s">
        <v>909</v>
      </c>
      <c r="H71" s="54">
        <f t="shared" si="2"/>
        <v>0</v>
      </c>
      <c r="I71" s="135"/>
      <c r="J71" s="135"/>
      <c r="K71" s="135"/>
      <c r="L71" s="135"/>
      <c r="N71" s="120"/>
      <c r="O71" s="120"/>
      <c r="P71" s="120"/>
      <c r="Q71" s="120"/>
      <c r="R71" s="120"/>
      <c r="S71" s="120"/>
      <c r="T71" s="122" t="s">
        <v>790</v>
      </c>
    </row>
    <row r="72" spans="3:20" ht="12" customHeight="1">
      <c r="D72" s="64" t="s">
        <v>910</v>
      </c>
      <c r="E72" s="114" t="s">
        <v>829</v>
      </c>
      <c r="F72" s="115" t="s">
        <v>884</v>
      </c>
      <c r="G72" s="115" t="s">
        <v>911</v>
      </c>
      <c r="H72" s="54">
        <f t="shared" si="2"/>
        <v>0.84370104384133604</v>
      </c>
      <c r="I72" s="136">
        <f>SUM(I73,I75,I78,I83)</f>
        <v>0</v>
      </c>
      <c r="J72" s="136">
        <f>SUM(J73,J75,J78,J83)</f>
        <v>0</v>
      </c>
      <c r="K72" s="136">
        <f>SUM(K73,K75,K78,K83)</f>
        <v>0.64957494780793312</v>
      </c>
      <c r="L72" s="136">
        <f>SUM(L73,L75,L78,L83)</f>
        <v>0.19412609603340295</v>
      </c>
      <c r="N72" s="120"/>
      <c r="O72" s="120"/>
      <c r="P72" s="120"/>
      <c r="Q72" s="120"/>
      <c r="R72" s="120"/>
      <c r="S72" s="120"/>
      <c r="T72" s="122" t="s">
        <v>790</v>
      </c>
    </row>
    <row r="73" spans="3:20" ht="24" customHeight="1">
      <c r="D73" s="107" t="s">
        <v>912</v>
      </c>
      <c r="E73" s="116" t="s">
        <v>832</v>
      </c>
      <c r="F73" s="63" t="s">
        <v>884</v>
      </c>
      <c r="G73" s="63" t="s">
        <v>913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790</v>
      </c>
    </row>
    <row r="74" spans="3:20" ht="12" customHeight="1">
      <c r="D74" s="107" t="s">
        <v>914</v>
      </c>
      <c r="E74" s="117" t="s">
        <v>835</v>
      </c>
      <c r="F74" s="63" t="s">
        <v>884</v>
      </c>
      <c r="G74" s="63" t="s">
        <v>915</v>
      </c>
      <c r="H74" s="54">
        <f t="shared" si="2"/>
        <v>0</v>
      </c>
      <c r="I74" s="135"/>
      <c r="J74" s="135"/>
      <c r="K74" s="135"/>
      <c r="L74" s="135"/>
      <c r="N74" s="120"/>
      <c r="O74" s="120"/>
      <c r="P74" s="120"/>
      <c r="Q74" s="120"/>
      <c r="R74" s="120"/>
      <c r="S74" s="120"/>
      <c r="T74" s="122" t="s">
        <v>790</v>
      </c>
    </row>
    <row r="75" spans="3:20" ht="12" customHeight="1">
      <c r="D75" s="107" t="s">
        <v>916</v>
      </c>
      <c r="E75" s="116" t="s">
        <v>838</v>
      </c>
      <c r="F75" s="63" t="s">
        <v>884</v>
      </c>
      <c r="G75" s="63" t="s">
        <v>917</v>
      </c>
      <c r="H75" s="54">
        <f t="shared" si="2"/>
        <v>0.37034822546972862</v>
      </c>
      <c r="I75" s="135"/>
      <c r="J75" s="135"/>
      <c r="K75" s="135">
        <f>K76</f>
        <v>0.32402004175365345</v>
      </c>
      <c r="L75" s="135">
        <f>L76</f>
        <v>4.6328183716075159E-2</v>
      </c>
      <c r="N75" s="120"/>
      <c r="O75" s="120"/>
      <c r="P75" s="120"/>
      <c r="Q75" s="120"/>
      <c r="R75" s="120"/>
      <c r="S75" s="120"/>
      <c r="T75" s="122" t="s">
        <v>790</v>
      </c>
    </row>
    <row r="76" spans="3:20" ht="12" customHeight="1">
      <c r="D76" s="107" t="s">
        <v>918</v>
      </c>
      <c r="E76" s="117" t="s">
        <v>841</v>
      </c>
      <c r="F76" s="63" t="s">
        <v>884</v>
      </c>
      <c r="G76" s="63" t="s">
        <v>919</v>
      </c>
      <c r="H76" s="54">
        <f t="shared" si="2"/>
        <v>0.37034822546972862</v>
      </c>
      <c r="I76" s="135"/>
      <c r="J76" s="135"/>
      <c r="K76" s="135">
        <f>K37/598.75</f>
        <v>0.32402004175365345</v>
      </c>
      <c r="L76" s="135">
        <f>L37/598.75</f>
        <v>4.6328183716075159E-2</v>
      </c>
      <c r="N76" s="120"/>
      <c r="O76" s="120"/>
      <c r="P76" s="120"/>
      <c r="Q76" s="120"/>
      <c r="R76" s="120"/>
      <c r="S76" s="120"/>
      <c r="T76" s="122" t="s">
        <v>790</v>
      </c>
    </row>
    <row r="77" spans="3:20" ht="12" customHeight="1">
      <c r="D77" s="107" t="s">
        <v>920</v>
      </c>
      <c r="E77" s="118" t="s">
        <v>844</v>
      </c>
      <c r="F77" s="63" t="s">
        <v>884</v>
      </c>
      <c r="G77" s="63" t="s">
        <v>921</v>
      </c>
      <c r="H77" s="54">
        <f t="shared" si="2"/>
        <v>0</v>
      </c>
      <c r="I77" s="135"/>
      <c r="J77" s="135"/>
      <c r="K77" s="135"/>
      <c r="L77" s="135"/>
      <c r="N77" s="120"/>
      <c r="O77" s="120"/>
      <c r="P77" s="120"/>
      <c r="Q77" s="120"/>
      <c r="R77" s="120"/>
      <c r="S77" s="120"/>
      <c r="T77" s="122" t="s">
        <v>790</v>
      </c>
    </row>
    <row r="78" spans="3:20" ht="12" customHeight="1">
      <c r="D78" s="107" t="s">
        <v>922</v>
      </c>
      <c r="E78" s="116" t="s">
        <v>847</v>
      </c>
      <c r="F78" s="63" t="s">
        <v>884</v>
      </c>
      <c r="G78" s="63" t="s">
        <v>923</v>
      </c>
      <c r="H78" s="54">
        <f t="shared" si="2"/>
        <v>0.30811858037578288</v>
      </c>
      <c r="I78" s="136">
        <f>SUM(I79:I82)</f>
        <v>0</v>
      </c>
      <c r="J78" s="136">
        <f>SUM(J79:J82)</f>
        <v>0</v>
      </c>
      <c r="K78" s="136">
        <f>SUM(K79:K82)</f>
        <v>0.30811858037578288</v>
      </c>
      <c r="L78" s="136">
        <f>SUM(L79:L82)</f>
        <v>0</v>
      </c>
      <c r="N78" s="120"/>
      <c r="O78" s="120"/>
      <c r="P78" s="120"/>
      <c r="Q78" s="120"/>
      <c r="R78" s="120"/>
      <c r="S78" s="120"/>
      <c r="T78" s="122" t="s">
        <v>790</v>
      </c>
    </row>
    <row r="79" spans="3:20" ht="12" hidden="1" customHeight="1">
      <c r="D79" s="113"/>
      <c r="E79" s="112"/>
      <c r="F79" s="110"/>
      <c r="G79" s="110"/>
      <c r="H79" s="108"/>
      <c r="I79" s="137"/>
      <c r="J79" s="137"/>
      <c r="K79" s="137"/>
      <c r="L79" s="139"/>
      <c r="N79" s="122" t="s">
        <v>795</v>
      </c>
      <c r="O79" s="120"/>
      <c r="P79" s="120"/>
      <c r="Q79" s="120"/>
      <c r="R79" s="120"/>
      <c r="S79" s="120"/>
      <c r="T79" s="120"/>
    </row>
    <row r="80" spans="3:20" s="55" customFormat="1" ht="12" customHeight="1">
      <c r="C80" s="123" t="s">
        <v>805</v>
      </c>
      <c r="D80" s="107" t="str">
        <f>"15.3."&amp;N80</f>
        <v>15.3.1</v>
      </c>
      <c r="E80" s="125" t="s">
        <v>849</v>
      </c>
      <c r="F80" s="63" t="s">
        <v>884</v>
      </c>
      <c r="G80" s="63" t="s">
        <v>923</v>
      </c>
      <c r="H80" s="54">
        <f>SUM(I80:L80)</f>
        <v>0.21669478079331944</v>
      </c>
      <c r="I80" s="135"/>
      <c r="J80" s="135"/>
      <c r="K80" s="135">
        <f>K41/598.75</f>
        <v>0.21669478079331944</v>
      </c>
      <c r="L80" s="135"/>
      <c r="N80" s="122" t="s">
        <v>787</v>
      </c>
      <c r="O80" s="121" t="s">
        <v>849</v>
      </c>
      <c r="P80" s="121" t="s">
        <v>850</v>
      </c>
      <c r="Q80" s="121" t="s">
        <v>851</v>
      </c>
      <c r="R80" s="121" t="s">
        <v>852</v>
      </c>
      <c r="S80" s="122" t="s">
        <v>810</v>
      </c>
      <c r="T80" s="122" t="s">
        <v>924</v>
      </c>
    </row>
    <row r="81" spans="3:20" s="55" customFormat="1" ht="12" customHeight="1">
      <c r="C81" s="123"/>
      <c r="D81" s="144"/>
      <c r="E81" s="145" t="s">
        <v>631</v>
      </c>
      <c r="F81" s="63" t="s">
        <v>884</v>
      </c>
      <c r="G81" s="63" t="s">
        <v>923</v>
      </c>
      <c r="H81" s="54">
        <f>SUM(I81:L81)</f>
        <v>9.1423799582463466E-2</v>
      </c>
      <c r="I81" s="146"/>
      <c r="J81" s="146"/>
      <c r="K81" s="135">
        <f>K42/598.75</f>
        <v>9.1423799582463466E-2</v>
      </c>
      <c r="L81" s="147"/>
      <c r="N81" s="122"/>
      <c r="O81" s="121"/>
      <c r="P81" s="121"/>
      <c r="Q81" s="121"/>
      <c r="R81" s="121"/>
      <c r="S81" s="122"/>
      <c r="T81" s="122"/>
    </row>
    <row r="82" spans="3:20" ht="12" customHeight="1">
      <c r="D82" s="109"/>
      <c r="E82" s="112" t="s">
        <v>796</v>
      </c>
      <c r="F82" s="110"/>
      <c r="G82" s="110"/>
      <c r="H82" s="108"/>
      <c r="I82" s="137"/>
      <c r="J82" s="137"/>
      <c r="K82" s="137"/>
      <c r="L82" s="139"/>
      <c r="N82" s="120"/>
      <c r="O82" s="120"/>
      <c r="P82" s="120"/>
      <c r="Q82" s="120"/>
      <c r="R82" s="120"/>
      <c r="S82" s="120"/>
      <c r="T82" s="124" t="s">
        <v>925</v>
      </c>
    </row>
    <row r="83" spans="3:20" ht="12" customHeight="1">
      <c r="D83" s="107" t="s">
        <v>926</v>
      </c>
      <c r="E83" s="116" t="s">
        <v>856</v>
      </c>
      <c r="F83" s="63" t="s">
        <v>884</v>
      </c>
      <c r="G83" s="63" t="s">
        <v>927</v>
      </c>
      <c r="H83" s="54">
        <f t="shared" ref="H83:H91" si="3">SUM(I83:L83)</f>
        <v>0.16523423799582465</v>
      </c>
      <c r="I83" s="135"/>
      <c r="J83" s="135"/>
      <c r="K83" s="135">
        <f>K44/598.75</f>
        <v>1.7436325678496869E-2</v>
      </c>
      <c r="L83" s="135">
        <f>L44/598.75</f>
        <v>0.14779791231732778</v>
      </c>
      <c r="N83" s="120"/>
      <c r="O83" s="120"/>
      <c r="P83" s="120"/>
      <c r="Q83" s="120"/>
      <c r="R83" s="120"/>
      <c r="S83" s="120"/>
      <c r="T83" s="122" t="s">
        <v>790</v>
      </c>
    </row>
    <row r="84" spans="3:20" ht="12" customHeight="1">
      <c r="D84" s="64" t="s">
        <v>928</v>
      </c>
      <c r="E84" s="114" t="s">
        <v>859</v>
      </c>
      <c r="F84" s="115" t="s">
        <v>884</v>
      </c>
      <c r="G84" s="115" t="s">
        <v>929</v>
      </c>
      <c r="H84" s="54">
        <f t="shared" si="3"/>
        <v>1.12331192355908</v>
      </c>
      <c r="I84" s="135">
        <f>I64-I86</f>
        <v>0.91319585512150248</v>
      </c>
      <c r="J84" s="135"/>
      <c r="K84" s="135">
        <f>K45/598.75</f>
        <v>0.2101160684375776</v>
      </c>
      <c r="L84" s="135"/>
      <c r="N84" s="120"/>
      <c r="O84" s="120"/>
      <c r="P84" s="120"/>
      <c r="Q84" s="120"/>
      <c r="R84" s="120"/>
      <c r="S84" s="120"/>
      <c r="T84" s="122" t="s">
        <v>790</v>
      </c>
    </row>
    <row r="85" spans="3:20" ht="12" customHeight="1">
      <c r="D85" s="64" t="s">
        <v>930</v>
      </c>
      <c r="E85" s="114" t="s">
        <v>862</v>
      </c>
      <c r="F85" s="115" t="s">
        <v>884</v>
      </c>
      <c r="G85" s="115" t="s">
        <v>931</v>
      </c>
      <c r="H85" s="54">
        <f t="shared" si="3"/>
        <v>0</v>
      </c>
      <c r="I85" s="135"/>
      <c r="J85" s="135"/>
      <c r="K85" s="135"/>
      <c r="L85" s="135"/>
      <c r="N85" s="120"/>
      <c r="O85" s="120"/>
      <c r="P85" s="120"/>
      <c r="Q85" s="120"/>
      <c r="R85" s="120"/>
      <c r="S85" s="120"/>
      <c r="T85" s="122" t="s">
        <v>790</v>
      </c>
    </row>
    <row r="86" spans="3:20" ht="12" customHeight="1">
      <c r="D86" s="64" t="s">
        <v>932</v>
      </c>
      <c r="E86" s="114" t="s">
        <v>865</v>
      </c>
      <c r="F86" s="115" t="s">
        <v>884</v>
      </c>
      <c r="G86" s="115" t="s">
        <v>933</v>
      </c>
      <c r="H86" s="54">
        <f t="shared" si="3"/>
        <v>3.7390763786989565</v>
      </c>
      <c r="I86" s="135">
        <f>I47/598.75</f>
        <v>3.7390763786989565</v>
      </c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790</v>
      </c>
    </row>
    <row r="87" spans="3:20" ht="12" customHeight="1">
      <c r="D87" s="64" t="s">
        <v>934</v>
      </c>
      <c r="E87" s="114" t="s">
        <v>868</v>
      </c>
      <c r="F87" s="115" t="s">
        <v>884</v>
      </c>
      <c r="G87" s="115" t="s">
        <v>935</v>
      </c>
      <c r="H87" s="54">
        <f t="shared" si="3"/>
        <v>6.9494811280167018E-2</v>
      </c>
      <c r="I87" s="135"/>
      <c r="J87" s="135"/>
      <c r="K87" s="135">
        <f>K89</f>
        <v>5.3504838875991653E-2</v>
      </c>
      <c r="L87" s="135">
        <f>L89</f>
        <v>1.5989972404175365E-2</v>
      </c>
      <c r="N87" s="120"/>
      <c r="O87" s="120"/>
      <c r="P87" s="120"/>
      <c r="Q87" s="120"/>
      <c r="R87" s="120"/>
      <c r="S87" s="120"/>
      <c r="T87" s="122" t="s">
        <v>790</v>
      </c>
    </row>
    <row r="88" spans="3:20" ht="12" customHeight="1">
      <c r="D88" s="107" t="s">
        <v>936</v>
      </c>
      <c r="E88" s="116" t="s">
        <v>937</v>
      </c>
      <c r="F88" s="63" t="s">
        <v>884</v>
      </c>
      <c r="G88" s="63" t="s">
        <v>938</v>
      </c>
      <c r="H88" s="54">
        <f t="shared" si="3"/>
        <v>0</v>
      </c>
      <c r="I88" s="135"/>
      <c r="J88" s="135"/>
      <c r="K88" s="135"/>
      <c r="L88" s="135"/>
      <c r="N88" s="120"/>
      <c r="O88" s="120"/>
      <c r="P88" s="120"/>
      <c r="Q88" s="120"/>
      <c r="R88" s="120"/>
      <c r="S88" s="120"/>
      <c r="T88" s="122" t="s">
        <v>790</v>
      </c>
    </row>
    <row r="89" spans="3:20" ht="12" customHeight="1">
      <c r="D89" s="64" t="s">
        <v>939</v>
      </c>
      <c r="E89" s="114" t="s">
        <v>874</v>
      </c>
      <c r="F89" s="115" t="s">
        <v>884</v>
      </c>
      <c r="G89" s="115" t="s">
        <v>940</v>
      </c>
      <c r="H89" s="54">
        <f t="shared" si="3"/>
        <v>6.9494811280167018E-2</v>
      </c>
      <c r="I89" s="135"/>
      <c r="J89" s="135"/>
      <c r="K89" s="135">
        <f>K50/598.75</f>
        <v>5.3504838875991653E-2</v>
      </c>
      <c r="L89" s="135">
        <f>L50/598.75</f>
        <v>1.5989972404175365E-2</v>
      </c>
      <c r="N89" s="120"/>
      <c r="O89" s="120"/>
      <c r="P89" s="120"/>
      <c r="Q89" s="120"/>
      <c r="R89" s="120"/>
      <c r="S89" s="120"/>
      <c r="T89" s="122" t="s">
        <v>790</v>
      </c>
    </row>
    <row r="90" spans="3:20" ht="24" customHeight="1">
      <c r="D90" s="64" t="s">
        <v>941</v>
      </c>
      <c r="E90" s="114" t="s">
        <v>877</v>
      </c>
      <c r="F90" s="115" t="s">
        <v>884</v>
      </c>
      <c r="G90" s="115" t="s">
        <v>942</v>
      </c>
      <c r="H90" s="54">
        <f t="shared" si="3"/>
        <v>0</v>
      </c>
      <c r="I90" s="136">
        <f>I87-I89</f>
        <v>0</v>
      </c>
      <c r="J90" s="136">
        <f>J87-J89</f>
        <v>0</v>
      </c>
      <c r="K90" s="136">
        <f>K87-K89</f>
        <v>0</v>
      </c>
      <c r="L90" s="136">
        <f>L87-L89</f>
        <v>0</v>
      </c>
      <c r="N90" s="120"/>
      <c r="O90" s="120"/>
      <c r="P90" s="120"/>
      <c r="Q90" s="120"/>
      <c r="R90" s="120"/>
      <c r="S90" s="120"/>
      <c r="T90" s="122" t="s">
        <v>790</v>
      </c>
    </row>
    <row r="91" spans="3:20" ht="12" customHeight="1">
      <c r="D91" s="64" t="s">
        <v>943</v>
      </c>
      <c r="E91" s="114" t="s">
        <v>880</v>
      </c>
      <c r="F91" s="115" t="s">
        <v>884</v>
      </c>
      <c r="G91" s="115" t="s">
        <v>944</v>
      </c>
      <c r="H91" s="54">
        <f t="shared" si="3"/>
        <v>-6.106226635438361E-16</v>
      </c>
      <c r="I91" s="136">
        <f>SUM(I54,I66,I71)-SUM(I72,I84:I87)</f>
        <v>0</v>
      </c>
      <c r="J91" s="136">
        <f>SUM(J54,J66,J71)-SUM(J72,J84:J87)</f>
        <v>0</v>
      </c>
      <c r="K91" s="136">
        <f>SUM(K54,K66,K71)-SUM(K72,K84:K87)</f>
        <v>0</v>
      </c>
      <c r="L91" s="136">
        <f>SUM(L54,L66,L71)-SUM(L72,L84:L87)</f>
        <v>-6.106226635438361E-16</v>
      </c>
      <c r="N91" s="120"/>
      <c r="O91" s="120"/>
      <c r="P91" s="120"/>
      <c r="Q91" s="120"/>
      <c r="R91" s="120"/>
      <c r="S91" s="120"/>
      <c r="T91" s="122" t="s">
        <v>790</v>
      </c>
    </row>
    <row r="92" spans="3:20" ht="18" customHeight="1">
      <c r="D92" s="174" t="s">
        <v>945</v>
      </c>
      <c r="E92" s="175"/>
      <c r="F92" s="175"/>
      <c r="G92" s="128"/>
      <c r="H92" s="126"/>
      <c r="I92" s="141"/>
      <c r="J92" s="141"/>
      <c r="K92" s="141"/>
      <c r="L92" s="142"/>
      <c r="N92" s="120"/>
      <c r="O92" s="120"/>
      <c r="P92" s="120"/>
      <c r="Q92" s="120"/>
      <c r="R92" s="120"/>
      <c r="S92" s="120"/>
      <c r="T92" s="120"/>
    </row>
    <row r="93" spans="3:20" ht="12" customHeight="1">
      <c r="D93" s="64" t="s">
        <v>946</v>
      </c>
      <c r="E93" s="114" t="s">
        <v>947</v>
      </c>
      <c r="F93" s="115" t="s">
        <v>884</v>
      </c>
      <c r="G93" s="115" t="s">
        <v>948</v>
      </c>
      <c r="H93" s="54">
        <f>SUM(I93:L93)</f>
        <v>0.92400000000000004</v>
      </c>
      <c r="I93" s="135"/>
      <c r="J93" s="135"/>
      <c r="K93" s="135">
        <v>0.66500000000000004</v>
      </c>
      <c r="L93" s="135">
        <v>0.25900000000000001</v>
      </c>
      <c r="N93" s="120"/>
      <c r="O93" s="120"/>
      <c r="P93" s="120"/>
      <c r="Q93" s="120"/>
      <c r="R93" s="120"/>
      <c r="S93" s="120"/>
      <c r="T93" s="122" t="s">
        <v>790</v>
      </c>
    </row>
    <row r="94" spans="3:20" ht="12" customHeight="1">
      <c r="D94" s="64" t="s">
        <v>949</v>
      </c>
      <c r="E94" s="114" t="s">
        <v>950</v>
      </c>
      <c r="F94" s="115" t="s">
        <v>884</v>
      </c>
      <c r="G94" s="115" t="s">
        <v>951</v>
      </c>
      <c r="H94" s="54">
        <f>SUM(I94:L94)</f>
        <v>0.92400000000000004</v>
      </c>
      <c r="I94" s="135"/>
      <c r="J94" s="135"/>
      <c r="K94" s="135">
        <v>0.66500000000000004</v>
      </c>
      <c r="L94" s="135">
        <v>0.25900000000000001</v>
      </c>
      <c r="N94" s="120"/>
      <c r="O94" s="120"/>
      <c r="P94" s="120"/>
      <c r="Q94" s="120"/>
      <c r="R94" s="120"/>
      <c r="S94" s="120"/>
      <c r="T94" s="122" t="s">
        <v>790</v>
      </c>
    </row>
    <row r="95" spans="3:20" ht="12" customHeight="1">
      <c r="D95" s="64" t="s">
        <v>952</v>
      </c>
      <c r="E95" s="114" t="s">
        <v>953</v>
      </c>
      <c r="F95" s="115" t="s">
        <v>884</v>
      </c>
      <c r="G95" s="115" t="s">
        <v>954</v>
      </c>
      <c r="H95" s="54">
        <f>SUM(I95:L95)</f>
        <v>0</v>
      </c>
      <c r="I95" s="135"/>
      <c r="J95" s="135"/>
      <c r="K95" s="135"/>
      <c r="L95" s="135"/>
      <c r="N95" s="120"/>
      <c r="O95" s="120"/>
      <c r="P95" s="120"/>
      <c r="Q95" s="120"/>
      <c r="R95" s="120"/>
      <c r="S95" s="120"/>
      <c r="T95" s="122" t="s">
        <v>790</v>
      </c>
    </row>
    <row r="96" spans="3:20" ht="18" customHeight="1">
      <c r="D96" s="174" t="s">
        <v>955</v>
      </c>
      <c r="E96" s="175"/>
      <c r="F96" s="175"/>
      <c r="G96" s="128"/>
      <c r="H96" s="126"/>
      <c r="I96" s="141"/>
      <c r="J96" s="141"/>
      <c r="K96" s="141"/>
      <c r="L96" s="142"/>
      <c r="N96" s="120"/>
      <c r="O96" s="120"/>
      <c r="P96" s="120"/>
      <c r="Q96" s="120"/>
      <c r="R96" s="120"/>
      <c r="S96" s="120"/>
      <c r="T96" s="120"/>
    </row>
    <row r="97" spans="4:20" ht="12" customHeight="1">
      <c r="D97" s="64" t="s">
        <v>956</v>
      </c>
      <c r="E97" s="114" t="s">
        <v>957</v>
      </c>
      <c r="F97" s="115" t="s">
        <v>789</v>
      </c>
      <c r="G97" s="115" t="s">
        <v>958</v>
      </c>
      <c r="H97" s="54">
        <f t="shared" ref="H97:H128" si="4">SUM(I97:L97)</f>
        <v>0</v>
      </c>
      <c r="I97" s="136">
        <f>SUM(I98,I99)</f>
        <v>0</v>
      </c>
      <c r="J97" s="136">
        <f>SUM(J98,J99)</f>
        <v>0</v>
      </c>
      <c r="K97" s="136">
        <f>SUM(K98,K99)</f>
        <v>0</v>
      </c>
      <c r="L97" s="136">
        <f>SUM(L98,L99)</f>
        <v>0</v>
      </c>
      <c r="N97" s="120"/>
      <c r="O97" s="120"/>
      <c r="P97" s="120"/>
      <c r="Q97" s="120"/>
      <c r="R97" s="120"/>
      <c r="S97" s="120"/>
      <c r="T97" s="122" t="s">
        <v>790</v>
      </c>
    </row>
    <row r="98" spans="4:20" ht="12" customHeight="1">
      <c r="D98" s="107" t="s">
        <v>959</v>
      </c>
      <c r="E98" s="116" t="s">
        <v>960</v>
      </c>
      <c r="F98" s="63" t="s">
        <v>789</v>
      </c>
      <c r="G98" s="63" t="s">
        <v>961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790</v>
      </c>
    </row>
    <row r="99" spans="4:20" ht="12" customHeight="1">
      <c r="D99" s="107" t="s">
        <v>962</v>
      </c>
      <c r="E99" s="116" t="s">
        <v>963</v>
      </c>
      <c r="F99" s="63" t="s">
        <v>789</v>
      </c>
      <c r="G99" s="63" t="s">
        <v>964</v>
      </c>
      <c r="H99" s="54">
        <f t="shared" si="4"/>
        <v>0</v>
      </c>
      <c r="I99" s="136">
        <f>I102</f>
        <v>0</v>
      </c>
      <c r="J99" s="136">
        <f>J102</f>
        <v>0</v>
      </c>
      <c r="K99" s="136">
        <f>K102</f>
        <v>0</v>
      </c>
      <c r="L99" s="136">
        <f>L102</f>
        <v>0</v>
      </c>
      <c r="N99" s="120"/>
      <c r="O99" s="120"/>
      <c r="P99" s="120"/>
      <c r="Q99" s="120"/>
      <c r="R99" s="120"/>
      <c r="S99" s="120"/>
      <c r="T99" s="122" t="s">
        <v>790</v>
      </c>
    </row>
    <row r="100" spans="4:20" ht="12" customHeight="1">
      <c r="D100" s="107" t="s">
        <v>965</v>
      </c>
      <c r="E100" s="117" t="s">
        <v>966</v>
      </c>
      <c r="F100" s="63" t="s">
        <v>884</v>
      </c>
      <c r="G100" s="63" t="s">
        <v>967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790</v>
      </c>
    </row>
    <row r="101" spans="4:20" ht="12" customHeight="1">
      <c r="D101" s="107" t="s">
        <v>968</v>
      </c>
      <c r="E101" s="118" t="s">
        <v>969</v>
      </c>
      <c r="F101" s="63" t="s">
        <v>884</v>
      </c>
      <c r="G101" s="63" t="s">
        <v>970</v>
      </c>
      <c r="H101" s="54">
        <f t="shared" si="4"/>
        <v>0</v>
      </c>
      <c r="I101" s="135"/>
      <c r="J101" s="135"/>
      <c r="K101" s="135"/>
      <c r="L101" s="135"/>
      <c r="N101" s="120"/>
      <c r="O101" s="120"/>
      <c r="P101" s="120"/>
      <c r="Q101" s="120"/>
      <c r="R101" s="120"/>
      <c r="S101" s="120"/>
      <c r="T101" s="122" t="s">
        <v>790</v>
      </c>
    </row>
    <row r="102" spans="4:20" ht="12" customHeight="1">
      <c r="D102" s="107" t="s">
        <v>971</v>
      </c>
      <c r="E102" s="117" t="s">
        <v>972</v>
      </c>
      <c r="F102" s="63" t="s">
        <v>789</v>
      </c>
      <c r="G102" s="63" t="s">
        <v>973</v>
      </c>
      <c r="H102" s="54">
        <f t="shared" si="4"/>
        <v>0</v>
      </c>
      <c r="I102" s="135"/>
      <c r="J102" s="135"/>
      <c r="K102" s="135"/>
      <c r="L102" s="135"/>
      <c r="N102" s="120"/>
      <c r="O102" s="120"/>
      <c r="P102" s="120"/>
      <c r="Q102" s="120"/>
      <c r="R102" s="120"/>
      <c r="S102" s="120"/>
      <c r="T102" s="122" t="s">
        <v>790</v>
      </c>
    </row>
    <row r="103" spans="4:20" ht="12" customHeight="1">
      <c r="D103" s="64" t="s">
        <v>974</v>
      </c>
      <c r="E103" s="114" t="s">
        <v>975</v>
      </c>
      <c r="F103" s="115" t="s">
        <v>789</v>
      </c>
      <c r="G103" s="115" t="s">
        <v>976</v>
      </c>
      <c r="H103" s="54">
        <f t="shared" si="4"/>
        <v>320.68</v>
      </c>
      <c r="I103" s="136">
        <f>SUM(I104,I120)</f>
        <v>0</v>
      </c>
      <c r="J103" s="136">
        <f>SUM(J104,J120)</f>
        <v>0</v>
      </c>
      <c r="K103" s="136">
        <f>SUM(K104,K120)</f>
        <v>204.447</v>
      </c>
      <c r="L103" s="136">
        <f>SUM(L104,L120)</f>
        <v>116.233</v>
      </c>
      <c r="N103" s="120"/>
      <c r="O103" s="120"/>
      <c r="P103" s="120"/>
      <c r="Q103" s="120"/>
      <c r="R103" s="120"/>
      <c r="S103" s="120"/>
      <c r="T103" s="122" t="s">
        <v>790</v>
      </c>
    </row>
    <row r="104" spans="4:20" ht="12" customHeight="1">
      <c r="D104" s="107" t="s">
        <v>977</v>
      </c>
      <c r="E104" s="116" t="s">
        <v>978</v>
      </c>
      <c r="F104" s="63" t="s">
        <v>789</v>
      </c>
      <c r="G104" s="63" t="s">
        <v>979</v>
      </c>
      <c r="H104" s="54">
        <f t="shared" si="4"/>
        <v>318.49099999999999</v>
      </c>
      <c r="I104" s="136">
        <f>SUM(I105:I106)</f>
        <v>0</v>
      </c>
      <c r="J104" s="136">
        <f>SUM(J105:J106)</f>
        <v>0</v>
      </c>
      <c r="K104" s="136">
        <f>SUM(K105:K106)</f>
        <v>204.447</v>
      </c>
      <c r="L104" s="136">
        <f>SUM(L105:L106)</f>
        <v>114.044</v>
      </c>
      <c r="N104" s="120"/>
      <c r="O104" s="120"/>
      <c r="P104" s="120"/>
      <c r="Q104" s="120"/>
      <c r="R104" s="120"/>
      <c r="S104" s="120"/>
      <c r="T104" s="122" t="s">
        <v>790</v>
      </c>
    </row>
    <row r="105" spans="4:20" ht="12" customHeight="1">
      <c r="D105" s="107" t="s">
        <v>980</v>
      </c>
      <c r="E105" s="117" t="s">
        <v>981</v>
      </c>
      <c r="F105" s="63" t="s">
        <v>789</v>
      </c>
      <c r="G105" s="63" t="s">
        <v>982</v>
      </c>
      <c r="H105" s="54">
        <f t="shared" si="4"/>
        <v>219.55700000000002</v>
      </c>
      <c r="I105" s="135"/>
      <c r="J105" s="135"/>
      <c r="K105" s="135">
        <f>K37</f>
        <v>194.00700000000001</v>
      </c>
      <c r="L105" s="135">
        <v>25.55</v>
      </c>
      <c r="N105" s="120"/>
      <c r="O105" s="120"/>
      <c r="P105" s="120"/>
      <c r="Q105" s="120"/>
      <c r="R105" s="120"/>
      <c r="S105" s="120"/>
      <c r="T105" s="122" t="s">
        <v>790</v>
      </c>
    </row>
    <row r="106" spans="4:20" ht="12" customHeight="1">
      <c r="D106" s="107" t="s">
        <v>983</v>
      </c>
      <c r="E106" s="117" t="s">
        <v>984</v>
      </c>
      <c r="F106" s="63" t="s">
        <v>789</v>
      </c>
      <c r="G106" s="63" t="s">
        <v>985</v>
      </c>
      <c r="H106" s="54">
        <f t="shared" si="4"/>
        <v>98.933999999999997</v>
      </c>
      <c r="I106" s="136">
        <f>SUM(I107,I110,I113,I116:I119)</f>
        <v>0</v>
      </c>
      <c r="J106" s="136">
        <f>SUM(J107,J110,J113,J116:J119)</f>
        <v>0</v>
      </c>
      <c r="K106" s="136">
        <f>SUM(K107,K110,K113,K116:K119)</f>
        <v>10.44</v>
      </c>
      <c r="L106" s="136">
        <f>SUM(L107,L110,L113,L116:L119)</f>
        <v>88.494</v>
      </c>
      <c r="N106" s="120"/>
      <c r="O106" s="120"/>
      <c r="P106" s="120"/>
      <c r="Q106" s="120"/>
      <c r="R106" s="120"/>
      <c r="S106" s="120"/>
      <c r="T106" s="122" t="s">
        <v>790</v>
      </c>
    </row>
    <row r="107" spans="4:20" ht="39.75" customHeight="1">
      <c r="D107" s="107" t="s">
        <v>986</v>
      </c>
      <c r="E107" s="118" t="s">
        <v>987</v>
      </c>
      <c r="F107" s="63" t="s">
        <v>789</v>
      </c>
      <c r="G107" s="63" t="s">
        <v>988</v>
      </c>
      <c r="H107" s="54">
        <f t="shared" si="4"/>
        <v>8.8759999999999994</v>
      </c>
      <c r="I107" s="136">
        <f>SUM(I108:I109)</f>
        <v>0</v>
      </c>
      <c r="J107" s="136">
        <f>SUM(J108:J109)</f>
        <v>0</v>
      </c>
      <c r="K107" s="136">
        <f>SUM(K108:K109)</f>
        <v>0</v>
      </c>
      <c r="L107" s="136">
        <f>SUM(L108:L109)</f>
        <v>8.8759999999999994</v>
      </c>
      <c r="N107" s="120"/>
      <c r="O107" s="120"/>
      <c r="P107" s="120"/>
      <c r="Q107" s="120"/>
      <c r="R107" s="120"/>
      <c r="S107" s="120"/>
      <c r="T107" s="122" t="s">
        <v>790</v>
      </c>
    </row>
    <row r="108" spans="4:20" ht="12" customHeight="1">
      <c r="D108" s="107" t="s">
        <v>989</v>
      </c>
      <c r="E108" s="119" t="s">
        <v>990</v>
      </c>
      <c r="F108" s="63" t="s">
        <v>789</v>
      </c>
      <c r="G108" s="63" t="s">
        <v>991</v>
      </c>
      <c r="H108" s="54">
        <f t="shared" si="4"/>
        <v>8.8759999999999994</v>
      </c>
      <c r="I108" s="135"/>
      <c r="J108" s="135"/>
      <c r="K108" s="135"/>
      <c r="L108" s="135">
        <v>8.8759999999999994</v>
      </c>
      <c r="N108" s="120"/>
      <c r="O108" s="120"/>
      <c r="P108" s="120"/>
      <c r="Q108" s="120"/>
      <c r="R108" s="120"/>
      <c r="S108" s="120"/>
      <c r="T108" s="122" t="s">
        <v>790</v>
      </c>
    </row>
    <row r="109" spans="4:20" ht="12" customHeight="1">
      <c r="D109" s="107" t="s">
        <v>992</v>
      </c>
      <c r="E109" s="119" t="s">
        <v>993</v>
      </c>
      <c r="F109" s="63" t="s">
        <v>789</v>
      </c>
      <c r="G109" s="63" t="s">
        <v>994</v>
      </c>
      <c r="H109" s="54">
        <f t="shared" si="4"/>
        <v>0</v>
      </c>
      <c r="I109" s="135"/>
      <c r="J109" s="135"/>
      <c r="K109" s="135"/>
      <c r="L109" s="135"/>
      <c r="N109" s="120"/>
      <c r="O109" s="120"/>
      <c r="P109" s="120"/>
      <c r="Q109" s="120"/>
      <c r="R109" s="120"/>
      <c r="S109" s="120"/>
      <c r="T109" s="122" t="s">
        <v>790</v>
      </c>
    </row>
    <row r="110" spans="4:20" ht="36" customHeight="1">
      <c r="D110" s="107" t="s">
        <v>995</v>
      </c>
      <c r="E110" s="118" t="s">
        <v>996</v>
      </c>
      <c r="F110" s="63" t="s">
        <v>789</v>
      </c>
      <c r="G110" s="63" t="s">
        <v>997</v>
      </c>
      <c r="H110" s="54">
        <f t="shared" si="4"/>
        <v>79.617999999999995</v>
      </c>
      <c r="I110" s="136">
        <f>SUM(I111:I112)</f>
        <v>0</v>
      </c>
      <c r="J110" s="136">
        <f>SUM(J111:J112)</f>
        <v>0</v>
      </c>
      <c r="K110" s="136">
        <f>SUM(K111:K112)</f>
        <v>0</v>
      </c>
      <c r="L110" s="136">
        <f>SUM(L111:L112)</f>
        <v>79.617999999999995</v>
      </c>
      <c r="N110" s="120"/>
      <c r="O110" s="120"/>
      <c r="P110" s="120"/>
      <c r="Q110" s="120"/>
      <c r="R110" s="120"/>
      <c r="S110" s="120"/>
      <c r="T110" s="122" t="s">
        <v>790</v>
      </c>
    </row>
    <row r="111" spans="4:20" ht="12" customHeight="1">
      <c r="D111" s="107" t="s">
        <v>998</v>
      </c>
      <c r="E111" s="119" t="s">
        <v>990</v>
      </c>
      <c r="F111" s="63" t="s">
        <v>789</v>
      </c>
      <c r="G111" s="63" t="s">
        <v>999</v>
      </c>
      <c r="H111" s="54">
        <f t="shared" si="4"/>
        <v>79.617999999999995</v>
      </c>
      <c r="I111" s="135"/>
      <c r="J111" s="135"/>
      <c r="K111" s="135"/>
      <c r="L111" s="135">
        <v>79.617999999999995</v>
      </c>
      <c r="N111" s="120"/>
      <c r="O111" s="120"/>
      <c r="P111" s="120"/>
      <c r="Q111" s="120"/>
      <c r="R111" s="120"/>
      <c r="S111" s="120"/>
      <c r="T111" s="122" t="s">
        <v>790</v>
      </c>
    </row>
    <row r="112" spans="4:20" ht="12" customHeight="1">
      <c r="D112" s="107" t="s">
        <v>1000</v>
      </c>
      <c r="E112" s="119" t="s">
        <v>993</v>
      </c>
      <c r="F112" s="63" t="s">
        <v>789</v>
      </c>
      <c r="G112" s="63" t="s">
        <v>1001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790</v>
      </c>
    </row>
    <row r="113" spans="4:20" ht="24" customHeight="1">
      <c r="D113" s="107" t="s">
        <v>1002</v>
      </c>
      <c r="E113" s="118" t="s">
        <v>1003</v>
      </c>
      <c r="F113" s="63" t="s">
        <v>789</v>
      </c>
      <c r="G113" s="63" t="s">
        <v>1004</v>
      </c>
      <c r="H113" s="54">
        <f t="shared" si="4"/>
        <v>0</v>
      </c>
      <c r="I113" s="136">
        <f>SUM(I114:I115)</f>
        <v>0</v>
      </c>
      <c r="J113" s="136">
        <f>SUM(J114:J115)</f>
        <v>0</v>
      </c>
      <c r="K113" s="136">
        <f>SUM(K114:K115)</f>
        <v>0</v>
      </c>
      <c r="L113" s="136">
        <f>SUM(L114:L115)</f>
        <v>0</v>
      </c>
      <c r="N113" s="120"/>
      <c r="O113" s="120"/>
      <c r="P113" s="120"/>
      <c r="Q113" s="120"/>
      <c r="R113" s="120"/>
      <c r="S113" s="120"/>
      <c r="T113" s="122" t="s">
        <v>790</v>
      </c>
    </row>
    <row r="114" spans="4:20" ht="12" customHeight="1">
      <c r="D114" s="107" t="s">
        <v>1005</v>
      </c>
      <c r="E114" s="119" t="s">
        <v>990</v>
      </c>
      <c r="F114" s="63" t="s">
        <v>789</v>
      </c>
      <c r="G114" s="63" t="s">
        <v>1006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790</v>
      </c>
    </row>
    <row r="115" spans="4:20" ht="12" customHeight="1">
      <c r="D115" s="107" t="s">
        <v>1007</v>
      </c>
      <c r="E115" s="119" t="s">
        <v>993</v>
      </c>
      <c r="F115" s="63" t="s">
        <v>789</v>
      </c>
      <c r="G115" s="63" t="s">
        <v>1008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790</v>
      </c>
    </row>
    <row r="116" spans="4:20" ht="12" customHeight="1">
      <c r="D116" s="107" t="s">
        <v>1009</v>
      </c>
      <c r="E116" s="118" t="s">
        <v>1010</v>
      </c>
      <c r="F116" s="63" t="s">
        <v>789</v>
      </c>
      <c r="G116" s="63" t="s">
        <v>1011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790</v>
      </c>
    </row>
    <row r="117" spans="4:20" ht="12" customHeight="1">
      <c r="D117" s="107" t="s">
        <v>1012</v>
      </c>
      <c r="E117" s="118" t="s">
        <v>1013</v>
      </c>
      <c r="F117" s="63" t="s">
        <v>789</v>
      </c>
      <c r="G117" s="63" t="s">
        <v>1014</v>
      </c>
      <c r="H117" s="54">
        <f t="shared" si="4"/>
        <v>0</v>
      </c>
      <c r="I117" s="135"/>
      <c r="J117" s="135"/>
      <c r="K117" s="135"/>
      <c r="L117" s="135"/>
      <c r="N117" s="120"/>
      <c r="O117" s="120"/>
      <c r="P117" s="120"/>
      <c r="Q117" s="120"/>
      <c r="R117" s="120"/>
      <c r="S117" s="120"/>
      <c r="T117" s="122" t="s">
        <v>790</v>
      </c>
    </row>
    <row r="118" spans="4:20" ht="36" customHeight="1">
      <c r="D118" s="107" t="s">
        <v>1015</v>
      </c>
      <c r="E118" s="118" t="s">
        <v>1016</v>
      </c>
      <c r="F118" s="63" t="s">
        <v>789</v>
      </c>
      <c r="G118" s="63" t="s">
        <v>1017</v>
      </c>
      <c r="H118" s="54">
        <f t="shared" si="4"/>
        <v>0</v>
      </c>
      <c r="I118" s="135"/>
      <c r="J118" s="135"/>
      <c r="K118" s="135"/>
      <c r="L118" s="135"/>
      <c r="N118" s="120"/>
      <c r="O118" s="120"/>
      <c r="P118" s="120"/>
      <c r="Q118" s="120"/>
      <c r="R118" s="120"/>
      <c r="S118" s="120"/>
      <c r="T118" s="122" t="s">
        <v>790</v>
      </c>
    </row>
    <row r="119" spans="4:20" ht="24" customHeight="1">
      <c r="D119" s="107" t="s">
        <v>1018</v>
      </c>
      <c r="E119" s="118" t="s">
        <v>1019</v>
      </c>
      <c r="F119" s="63" t="s">
        <v>789</v>
      </c>
      <c r="G119" s="63" t="s">
        <v>1020</v>
      </c>
      <c r="H119" s="54">
        <f t="shared" si="4"/>
        <v>10.44</v>
      </c>
      <c r="I119" s="135"/>
      <c r="J119" s="135"/>
      <c r="K119" s="135">
        <v>10.44</v>
      </c>
      <c r="L119" s="135"/>
      <c r="N119" s="120"/>
      <c r="O119" s="120"/>
      <c r="P119" s="120"/>
      <c r="Q119" s="120"/>
      <c r="R119" s="120"/>
      <c r="S119" s="120"/>
      <c r="T119" s="122" t="s">
        <v>790</v>
      </c>
    </row>
    <row r="120" spans="4:20" ht="12" customHeight="1">
      <c r="D120" s="107" t="s">
        <v>1021</v>
      </c>
      <c r="E120" s="116" t="s">
        <v>1022</v>
      </c>
      <c r="F120" s="63" t="s">
        <v>789</v>
      </c>
      <c r="G120" s="63" t="s">
        <v>1023</v>
      </c>
      <c r="H120" s="54">
        <f t="shared" si="4"/>
        <v>2.1890000000000001</v>
      </c>
      <c r="I120" s="136">
        <f>I123</f>
        <v>0</v>
      </c>
      <c r="J120" s="136">
        <f>J123</f>
        <v>0</v>
      </c>
      <c r="K120" s="136">
        <f>K123</f>
        <v>0</v>
      </c>
      <c r="L120" s="136">
        <f>L123</f>
        <v>2.1890000000000001</v>
      </c>
      <c r="N120" s="120"/>
      <c r="O120" s="120"/>
      <c r="P120" s="120"/>
      <c r="Q120" s="120"/>
      <c r="R120" s="120"/>
      <c r="S120" s="120"/>
      <c r="T120" s="122" t="s">
        <v>790</v>
      </c>
    </row>
    <row r="121" spans="4:20" ht="12" customHeight="1">
      <c r="D121" s="107" t="s">
        <v>1024</v>
      </c>
      <c r="E121" s="117" t="s">
        <v>966</v>
      </c>
      <c r="F121" s="63" t="s">
        <v>884</v>
      </c>
      <c r="G121" s="63" t="s">
        <v>1025</v>
      </c>
      <c r="H121" s="54">
        <f t="shared" si="4"/>
        <v>3.0850000000000001E-3</v>
      </c>
      <c r="I121" s="135"/>
      <c r="J121" s="135"/>
      <c r="K121" s="135"/>
      <c r="L121" s="135">
        <v>3.0850000000000001E-3</v>
      </c>
      <c r="N121" s="120"/>
      <c r="O121" s="120"/>
      <c r="P121" s="120"/>
      <c r="Q121" s="120"/>
      <c r="R121" s="120"/>
      <c r="S121" s="120"/>
      <c r="T121" s="122" t="s">
        <v>790</v>
      </c>
    </row>
    <row r="122" spans="4:20" ht="12" customHeight="1">
      <c r="D122" s="107" t="s">
        <v>1026</v>
      </c>
      <c r="E122" s="118" t="s">
        <v>969</v>
      </c>
      <c r="F122" s="63" t="s">
        <v>884</v>
      </c>
      <c r="G122" s="63" t="s">
        <v>1027</v>
      </c>
      <c r="H122" s="54">
        <f t="shared" si="4"/>
        <v>0</v>
      </c>
      <c r="I122" s="135"/>
      <c r="J122" s="135"/>
      <c r="K122" s="135"/>
      <c r="L122" s="135"/>
      <c r="N122" s="120"/>
      <c r="O122" s="120"/>
      <c r="P122" s="120"/>
      <c r="Q122" s="120"/>
      <c r="R122" s="120"/>
      <c r="S122" s="120"/>
      <c r="T122" s="122" t="s">
        <v>790</v>
      </c>
    </row>
    <row r="123" spans="4:20" ht="12" customHeight="1">
      <c r="D123" s="107" t="s">
        <v>1028</v>
      </c>
      <c r="E123" s="117" t="s">
        <v>972</v>
      </c>
      <c r="F123" s="63" t="s">
        <v>789</v>
      </c>
      <c r="G123" s="63" t="s">
        <v>1029</v>
      </c>
      <c r="H123" s="54">
        <f t="shared" si="4"/>
        <v>2.1890000000000001</v>
      </c>
      <c r="I123" s="135"/>
      <c r="J123" s="135"/>
      <c r="K123" s="135"/>
      <c r="L123" s="135">
        <v>2.1890000000000001</v>
      </c>
      <c r="N123" s="120"/>
      <c r="O123" s="120"/>
      <c r="P123" s="120"/>
      <c r="Q123" s="120"/>
      <c r="R123" s="120"/>
      <c r="S123" s="120"/>
      <c r="T123" s="122" t="s">
        <v>790</v>
      </c>
    </row>
    <row r="124" spans="4:20" ht="12" customHeight="1">
      <c r="D124" s="64" t="s">
        <v>1030</v>
      </c>
      <c r="E124" s="114" t="s">
        <v>1031</v>
      </c>
      <c r="F124" s="115" t="s">
        <v>789</v>
      </c>
      <c r="G124" s="115" t="s">
        <v>1032</v>
      </c>
      <c r="H124" s="54">
        <f t="shared" si="4"/>
        <v>0</v>
      </c>
      <c r="I124" s="136">
        <f>SUM(I125,I126)</f>
        <v>0</v>
      </c>
      <c r="J124" s="136">
        <f>SUM(J125,J126)</f>
        <v>0</v>
      </c>
      <c r="K124" s="136">
        <f>SUM(K125,K126)</f>
        <v>0</v>
      </c>
      <c r="L124" s="136">
        <f>SUM(L125,L126)</f>
        <v>0</v>
      </c>
      <c r="N124" s="120"/>
      <c r="O124" s="120"/>
      <c r="P124" s="120"/>
      <c r="Q124" s="120"/>
      <c r="R124" s="120"/>
      <c r="S124" s="120"/>
      <c r="T124" s="122" t="s">
        <v>790</v>
      </c>
    </row>
    <row r="125" spans="4:20" ht="12" customHeight="1">
      <c r="D125" s="107" t="s">
        <v>1033</v>
      </c>
      <c r="E125" s="116" t="s">
        <v>960</v>
      </c>
      <c r="F125" s="63" t="s">
        <v>789</v>
      </c>
      <c r="G125" s="63" t="s">
        <v>1034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790</v>
      </c>
    </row>
    <row r="126" spans="4:20" ht="12" customHeight="1">
      <c r="D126" s="107" t="s">
        <v>1035</v>
      </c>
      <c r="E126" s="116" t="s">
        <v>963</v>
      </c>
      <c r="F126" s="63" t="s">
        <v>789</v>
      </c>
      <c r="G126" s="63" t="s">
        <v>1036</v>
      </c>
      <c r="H126" s="54">
        <f t="shared" si="4"/>
        <v>0</v>
      </c>
      <c r="I126" s="136">
        <f>I128</f>
        <v>0</v>
      </c>
      <c r="J126" s="136">
        <f>J128</f>
        <v>0</v>
      </c>
      <c r="K126" s="136">
        <f>K128</f>
        <v>0</v>
      </c>
      <c r="L126" s="136">
        <f>L128</f>
        <v>0</v>
      </c>
      <c r="N126" s="120"/>
      <c r="O126" s="120"/>
      <c r="P126" s="120"/>
      <c r="Q126" s="120"/>
      <c r="R126" s="120"/>
      <c r="S126" s="120"/>
      <c r="T126" s="122" t="s">
        <v>790</v>
      </c>
    </row>
    <row r="127" spans="4:20" ht="12" customHeight="1">
      <c r="D127" s="107" t="s">
        <v>1037</v>
      </c>
      <c r="E127" s="117" t="s">
        <v>1038</v>
      </c>
      <c r="F127" s="63" t="s">
        <v>884</v>
      </c>
      <c r="G127" s="63" t="s">
        <v>1039</v>
      </c>
      <c r="H127" s="54">
        <f t="shared" si="4"/>
        <v>0</v>
      </c>
      <c r="I127" s="135"/>
      <c r="J127" s="135"/>
      <c r="K127" s="135"/>
      <c r="L127" s="135"/>
      <c r="N127" s="120"/>
      <c r="O127" s="120"/>
      <c r="P127" s="120"/>
      <c r="Q127" s="120"/>
      <c r="R127" s="120"/>
      <c r="S127" s="120"/>
      <c r="T127" s="122" t="s">
        <v>790</v>
      </c>
    </row>
    <row r="128" spans="4:20" ht="12" customHeight="1">
      <c r="D128" s="107" t="s">
        <v>1040</v>
      </c>
      <c r="E128" s="117" t="s">
        <v>972</v>
      </c>
      <c r="F128" s="63" t="s">
        <v>789</v>
      </c>
      <c r="G128" s="63" t="s">
        <v>1041</v>
      </c>
      <c r="H128" s="54">
        <f t="shared" si="4"/>
        <v>0</v>
      </c>
      <c r="I128" s="135"/>
      <c r="J128" s="135"/>
      <c r="K128" s="135"/>
      <c r="L128" s="135"/>
      <c r="N128" s="120"/>
      <c r="O128" s="120"/>
      <c r="P128" s="120"/>
      <c r="Q128" s="120"/>
      <c r="R128" s="120"/>
      <c r="S128" s="120"/>
      <c r="T128" s="122" t="s">
        <v>790</v>
      </c>
    </row>
    <row r="129" spans="4:20" ht="18" customHeight="1">
      <c r="D129" s="174" t="s">
        <v>1042</v>
      </c>
      <c r="E129" s="175"/>
      <c r="F129" s="175"/>
      <c r="G129" s="128"/>
      <c r="H129" s="126"/>
      <c r="I129" s="141"/>
      <c r="J129" s="141"/>
      <c r="K129" s="141"/>
      <c r="L129" s="142"/>
      <c r="N129" s="120"/>
      <c r="O129" s="120"/>
      <c r="P129" s="120"/>
      <c r="Q129" s="120"/>
      <c r="R129" s="120"/>
      <c r="S129" s="120"/>
      <c r="T129" s="120"/>
    </row>
    <row r="130" spans="4:20" ht="24" customHeight="1">
      <c r="D130" s="64" t="s">
        <v>1043</v>
      </c>
      <c r="E130" s="114" t="s">
        <v>1044</v>
      </c>
      <c r="F130" s="115" t="s">
        <v>1045</v>
      </c>
      <c r="G130" s="115" t="s">
        <v>1046</v>
      </c>
      <c r="H130" s="54">
        <f t="shared" ref="H130:H150" si="5">SUM(I130:L130)</f>
        <v>0</v>
      </c>
      <c r="I130" s="136">
        <f>SUM(I131:I132)</f>
        <v>0</v>
      </c>
      <c r="J130" s="136">
        <f>SUM(J131:J132)</f>
        <v>0</v>
      </c>
      <c r="K130" s="136">
        <f>SUM(K131:K132)</f>
        <v>0</v>
      </c>
      <c r="L130" s="136">
        <f>SUM(L131:L132)</f>
        <v>0</v>
      </c>
      <c r="N130" s="120"/>
      <c r="O130" s="120"/>
      <c r="P130" s="120"/>
      <c r="Q130" s="120"/>
      <c r="R130" s="120"/>
      <c r="S130" s="120"/>
      <c r="T130" s="122" t="s">
        <v>790</v>
      </c>
    </row>
    <row r="131" spans="4:20" ht="12" customHeight="1">
      <c r="D131" s="107" t="s">
        <v>1047</v>
      </c>
      <c r="E131" s="116" t="s">
        <v>960</v>
      </c>
      <c r="F131" s="63" t="s">
        <v>1045</v>
      </c>
      <c r="G131" s="63" t="s">
        <v>1048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790</v>
      </c>
    </row>
    <row r="132" spans="4:20" ht="12" customHeight="1">
      <c r="D132" s="107" t="s">
        <v>1049</v>
      </c>
      <c r="E132" s="116" t="s">
        <v>963</v>
      </c>
      <c r="F132" s="63" t="s">
        <v>1045</v>
      </c>
      <c r="G132" s="63" t="s">
        <v>1050</v>
      </c>
      <c r="H132" s="54">
        <f t="shared" si="5"/>
        <v>0</v>
      </c>
      <c r="I132" s="136">
        <f>SUM(I133,I135)</f>
        <v>0</v>
      </c>
      <c r="J132" s="136">
        <f>SUM(J133,J135)</f>
        <v>0</v>
      </c>
      <c r="K132" s="136">
        <f>SUM(K133,K135)</f>
        <v>0</v>
      </c>
      <c r="L132" s="136">
        <f>SUM(L133,L135)</f>
        <v>0</v>
      </c>
      <c r="N132" s="120"/>
      <c r="O132" s="120"/>
      <c r="P132" s="120"/>
      <c r="Q132" s="120"/>
      <c r="R132" s="120"/>
      <c r="S132" s="120"/>
      <c r="T132" s="122" t="s">
        <v>790</v>
      </c>
    </row>
    <row r="133" spans="4:20" ht="12" customHeight="1">
      <c r="D133" s="107" t="s">
        <v>1051</v>
      </c>
      <c r="E133" s="117" t="s">
        <v>966</v>
      </c>
      <c r="F133" s="63" t="s">
        <v>1045</v>
      </c>
      <c r="G133" s="63" t="s">
        <v>1052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790</v>
      </c>
    </row>
    <row r="134" spans="4:20" ht="12" customHeight="1">
      <c r="D134" s="107" t="s">
        <v>1053</v>
      </c>
      <c r="E134" s="118" t="s">
        <v>1054</v>
      </c>
      <c r="F134" s="63" t="s">
        <v>1045</v>
      </c>
      <c r="G134" s="63" t="s">
        <v>1055</v>
      </c>
      <c r="H134" s="54">
        <f t="shared" si="5"/>
        <v>0</v>
      </c>
      <c r="I134" s="135"/>
      <c r="J134" s="135"/>
      <c r="K134" s="135"/>
      <c r="L134" s="135"/>
      <c r="N134" s="120"/>
      <c r="O134" s="120"/>
      <c r="P134" s="120"/>
      <c r="Q134" s="120"/>
      <c r="R134" s="120"/>
      <c r="S134" s="120"/>
      <c r="T134" s="122" t="s">
        <v>790</v>
      </c>
    </row>
    <row r="135" spans="4:20" ht="12" customHeight="1">
      <c r="D135" s="107" t="s">
        <v>1056</v>
      </c>
      <c r="E135" s="117" t="s">
        <v>972</v>
      </c>
      <c r="F135" s="63" t="s">
        <v>1045</v>
      </c>
      <c r="G135" s="63" t="s">
        <v>1057</v>
      </c>
      <c r="H135" s="54">
        <f t="shared" si="5"/>
        <v>0</v>
      </c>
      <c r="I135" s="135"/>
      <c r="J135" s="135"/>
      <c r="K135" s="135"/>
      <c r="L135" s="135"/>
      <c r="N135" s="120"/>
      <c r="O135" s="120"/>
      <c r="P135" s="120"/>
      <c r="Q135" s="120"/>
      <c r="R135" s="120"/>
      <c r="S135" s="120"/>
      <c r="T135" s="122" t="s">
        <v>790</v>
      </c>
    </row>
    <row r="136" spans="4:20" ht="12" customHeight="1">
      <c r="D136" s="64" t="s">
        <v>1058</v>
      </c>
      <c r="E136" s="114" t="s">
        <v>1059</v>
      </c>
      <c r="F136" s="115" t="s">
        <v>1045</v>
      </c>
      <c r="G136" s="115" t="s">
        <v>1060</v>
      </c>
      <c r="H136" s="138">
        <f t="shared" si="5"/>
        <v>923.73928000000001</v>
      </c>
      <c r="I136" s="136">
        <f>SUM(I137,I142)</f>
        <v>0</v>
      </c>
      <c r="J136" s="136">
        <f>SUM(J137,J142)</f>
        <v>0</v>
      </c>
      <c r="K136" s="136">
        <f>SUM(K137,K142)</f>
        <v>723.05827999999997</v>
      </c>
      <c r="L136" s="136">
        <f>SUM(L137,L142)</f>
        <v>200.68099999999998</v>
      </c>
      <c r="N136" s="120"/>
      <c r="O136" s="120"/>
      <c r="P136" s="120"/>
      <c r="Q136" s="120"/>
      <c r="R136" s="120"/>
      <c r="S136" s="120"/>
      <c r="T136" s="122" t="s">
        <v>790</v>
      </c>
    </row>
    <row r="137" spans="4:20" ht="12" customHeight="1">
      <c r="D137" s="107" t="s">
        <v>1061</v>
      </c>
      <c r="E137" s="116" t="s">
        <v>960</v>
      </c>
      <c r="F137" s="63" t="s">
        <v>1045</v>
      </c>
      <c r="G137" s="63" t="s">
        <v>1062</v>
      </c>
      <c r="H137" s="138">
        <f t="shared" si="5"/>
        <v>913.70295999999996</v>
      </c>
      <c r="I137" s="136">
        <f>SUM(I138:I139)</f>
        <v>0</v>
      </c>
      <c r="J137" s="136">
        <f>SUM(J138:J139)</f>
        <v>0</v>
      </c>
      <c r="K137" s="136">
        <f>SUM(K138:K139)</f>
        <v>723.05827999999997</v>
      </c>
      <c r="L137" s="136">
        <f>SUM(L138:L139)</f>
        <v>190.64467999999999</v>
      </c>
      <c r="N137" s="120"/>
      <c r="O137" s="120"/>
      <c r="P137" s="120"/>
      <c r="Q137" s="120"/>
      <c r="R137" s="120"/>
      <c r="S137" s="120"/>
      <c r="T137" s="122" t="s">
        <v>790</v>
      </c>
    </row>
    <row r="138" spans="4:20" ht="12" customHeight="1">
      <c r="D138" s="107" t="s">
        <v>1063</v>
      </c>
      <c r="E138" s="117" t="s">
        <v>981</v>
      </c>
      <c r="F138" s="63" t="s">
        <v>1045</v>
      </c>
      <c r="G138" s="63" t="s">
        <v>1064</v>
      </c>
      <c r="H138" s="138">
        <f t="shared" si="5"/>
        <v>839.43147999999997</v>
      </c>
      <c r="I138" s="135"/>
      <c r="J138" s="135"/>
      <c r="K138" s="135">
        <v>705.79552999999999</v>
      </c>
      <c r="L138" s="135">
        <v>133.63595000000001</v>
      </c>
      <c r="N138" s="120"/>
      <c r="O138" s="120"/>
      <c r="P138" s="120"/>
      <c r="Q138" s="120"/>
      <c r="R138" s="120"/>
      <c r="S138" s="120"/>
      <c r="T138" s="122" t="s">
        <v>790</v>
      </c>
    </row>
    <row r="139" spans="4:20" ht="12" customHeight="1">
      <c r="D139" s="107" t="s">
        <v>1065</v>
      </c>
      <c r="E139" s="117" t="s">
        <v>984</v>
      </c>
      <c r="F139" s="63" t="s">
        <v>1045</v>
      </c>
      <c r="G139" s="63" t="s">
        <v>1066</v>
      </c>
      <c r="H139" s="138">
        <f t="shared" si="5"/>
        <v>74.271479999999997</v>
      </c>
      <c r="I139" s="136">
        <f>SUM(I140:I141)</f>
        <v>0</v>
      </c>
      <c r="J139" s="136">
        <f>SUM(J140:J141)</f>
        <v>0</v>
      </c>
      <c r="K139" s="136">
        <f>SUM(K140:K141)</f>
        <v>17.26275</v>
      </c>
      <c r="L139" s="136">
        <f>SUM(L140:L141)</f>
        <v>57.00873</v>
      </c>
      <c r="N139" s="120"/>
      <c r="O139" s="120"/>
      <c r="P139" s="120"/>
      <c r="Q139" s="120"/>
      <c r="R139" s="120"/>
      <c r="S139" s="120"/>
      <c r="T139" s="122" t="s">
        <v>790</v>
      </c>
    </row>
    <row r="140" spans="4:20" ht="12" customHeight="1">
      <c r="D140" s="107" t="s">
        <v>1067</v>
      </c>
      <c r="E140" s="118" t="s">
        <v>990</v>
      </c>
      <c r="F140" s="63" t="s">
        <v>1045</v>
      </c>
      <c r="G140" s="63" t="s">
        <v>1068</v>
      </c>
      <c r="H140" s="138">
        <f t="shared" si="5"/>
        <v>74.271479999999997</v>
      </c>
      <c r="I140" s="135"/>
      <c r="J140" s="135"/>
      <c r="K140" s="135">
        <v>17.26275</v>
      </c>
      <c r="L140" s="135">
        <f>14.67664+42.33209</f>
        <v>57.00873</v>
      </c>
      <c r="N140" s="120"/>
      <c r="O140" s="120"/>
      <c r="P140" s="120"/>
      <c r="Q140" s="120"/>
      <c r="R140" s="120"/>
      <c r="S140" s="120"/>
      <c r="T140" s="122" t="s">
        <v>790</v>
      </c>
    </row>
    <row r="141" spans="4:20" ht="12" customHeight="1">
      <c r="D141" s="107" t="s">
        <v>1069</v>
      </c>
      <c r="E141" s="118" t="s">
        <v>1070</v>
      </c>
      <c r="F141" s="63" t="s">
        <v>1045</v>
      </c>
      <c r="G141" s="63" t="s">
        <v>1071</v>
      </c>
      <c r="H141" s="138">
        <f t="shared" si="5"/>
        <v>0</v>
      </c>
      <c r="I141" s="135"/>
      <c r="J141" s="135"/>
      <c r="K141" s="135"/>
      <c r="L141" s="135"/>
      <c r="N141" s="120"/>
      <c r="O141" s="120"/>
      <c r="P141" s="120"/>
      <c r="Q141" s="120"/>
      <c r="R141" s="120"/>
      <c r="S141" s="120"/>
      <c r="T141" s="122" t="s">
        <v>790</v>
      </c>
    </row>
    <row r="142" spans="4:20" ht="12" customHeight="1">
      <c r="D142" s="107" t="s">
        <v>1072</v>
      </c>
      <c r="E142" s="116" t="s">
        <v>1022</v>
      </c>
      <c r="F142" s="63" t="s">
        <v>1045</v>
      </c>
      <c r="G142" s="63" t="s">
        <v>1073</v>
      </c>
      <c r="H142" s="138">
        <f t="shared" si="5"/>
        <v>10.03632</v>
      </c>
      <c r="I142" s="136">
        <f>SUM(I143,I145)</f>
        <v>0</v>
      </c>
      <c r="J142" s="136">
        <f>SUM(J143,J145)</f>
        <v>0</v>
      </c>
      <c r="K142" s="136">
        <f>SUM(K143,K145)</f>
        <v>0</v>
      </c>
      <c r="L142" s="136">
        <f>SUM(L143,L145)</f>
        <v>10.03632</v>
      </c>
      <c r="N142" s="120"/>
      <c r="O142" s="120"/>
      <c r="P142" s="120"/>
      <c r="Q142" s="120"/>
      <c r="R142" s="120"/>
      <c r="S142" s="120"/>
      <c r="T142" s="122" t="s">
        <v>790</v>
      </c>
    </row>
    <row r="143" spans="4:20" ht="12" customHeight="1">
      <c r="D143" s="107" t="s">
        <v>1074</v>
      </c>
      <c r="E143" s="117" t="s">
        <v>966</v>
      </c>
      <c r="F143" s="63" t="s">
        <v>1045</v>
      </c>
      <c r="G143" s="63" t="s">
        <v>1075</v>
      </c>
      <c r="H143" s="138">
        <f t="shared" si="5"/>
        <v>7.6315299999999997</v>
      </c>
      <c r="I143" s="135"/>
      <c r="J143" s="135"/>
      <c r="K143" s="135"/>
      <c r="L143" s="135">
        <v>7.6315299999999997</v>
      </c>
      <c r="N143" s="120"/>
      <c r="O143" s="120"/>
      <c r="P143" s="120"/>
      <c r="Q143" s="120"/>
      <c r="R143" s="120"/>
      <c r="S143" s="120"/>
      <c r="T143" s="122" t="s">
        <v>790</v>
      </c>
    </row>
    <row r="144" spans="4:20" ht="12" customHeight="1">
      <c r="D144" s="107" t="s">
        <v>1076</v>
      </c>
      <c r="E144" s="118" t="s">
        <v>1054</v>
      </c>
      <c r="F144" s="63" t="s">
        <v>1045</v>
      </c>
      <c r="G144" s="63" t="s">
        <v>1077</v>
      </c>
      <c r="H144" s="138">
        <f t="shared" si="5"/>
        <v>0</v>
      </c>
      <c r="I144" s="135"/>
      <c r="J144" s="135"/>
      <c r="K144" s="135"/>
      <c r="L144" s="135"/>
      <c r="N144" s="120"/>
      <c r="O144" s="120"/>
      <c r="P144" s="120"/>
      <c r="Q144" s="120"/>
      <c r="R144" s="120"/>
      <c r="S144" s="120"/>
      <c r="T144" s="122" t="s">
        <v>790</v>
      </c>
    </row>
    <row r="145" spans="4:20" ht="12" customHeight="1">
      <c r="D145" s="107" t="s">
        <v>1078</v>
      </c>
      <c r="E145" s="117" t="s">
        <v>972</v>
      </c>
      <c r="F145" s="63" t="s">
        <v>1045</v>
      </c>
      <c r="G145" s="63" t="s">
        <v>1079</v>
      </c>
      <c r="H145" s="138">
        <f t="shared" si="5"/>
        <v>2.4047900000000002</v>
      </c>
      <c r="I145" s="135"/>
      <c r="J145" s="135"/>
      <c r="K145" s="135"/>
      <c r="L145" s="135">
        <v>2.4047900000000002</v>
      </c>
      <c r="N145" s="120"/>
      <c r="O145" s="120"/>
      <c r="P145" s="120"/>
      <c r="Q145" s="120"/>
      <c r="R145" s="120"/>
      <c r="S145" s="120"/>
      <c r="T145" s="122" t="s">
        <v>790</v>
      </c>
    </row>
    <row r="146" spans="4:20" ht="12" customHeight="1">
      <c r="D146" s="64" t="s">
        <v>1080</v>
      </c>
      <c r="E146" s="114" t="s">
        <v>1081</v>
      </c>
      <c r="F146" s="115" t="s">
        <v>1045</v>
      </c>
      <c r="G146" s="115" t="s">
        <v>1082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790</v>
      </c>
    </row>
    <row r="147" spans="4:20" ht="12" customHeight="1">
      <c r="D147" s="107" t="s">
        <v>1083</v>
      </c>
      <c r="E147" s="116" t="s">
        <v>960</v>
      </c>
      <c r="F147" s="63" t="s">
        <v>1045</v>
      </c>
      <c r="G147" s="63" t="s">
        <v>1084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790</v>
      </c>
    </row>
    <row r="148" spans="4:20" ht="12" customHeight="1">
      <c r="D148" s="107" t="s">
        <v>1085</v>
      </c>
      <c r="E148" s="116" t="s">
        <v>963</v>
      </c>
      <c r="F148" s="63" t="s">
        <v>1045</v>
      </c>
      <c r="G148" s="63" t="s">
        <v>1086</v>
      </c>
      <c r="H148" s="138">
        <f t="shared" si="5"/>
        <v>0</v>
      </c>
      <c r="I148" s="136">
        <f>SUM(I149:I150)</f>
        <v>0</v>
      </c>
      <c r="J148" s="136">
        <f>SUM(J149:J150)</f>
        <v>0</v>
      </c>
      <c r="K148" s="136">
        <f>SUM(K149:K150)</f>
        <v>0</v>
      </c>
      <c r="L148" s="136">
        <f>SUM(L149:L150)</f>
        <v>0</v>
      </c>
      <c r="N148" s="120"/>
      <c r="O148" s="120"/>
      <c r="P148" s="120"/>
      <c r="Q148" s="120"/>
      <c r="R148" s="120"/>
      <c r="S148" s="120"/>
      <c r="T148" s="122" t="s">
        <v>790</v>
      </c>
    </row>
    <row r="149" spans="4:20" ht="12" customHeight="1">
      <c r="D149" s="107" t="s">
        <v>1087</v>
      </c>
      <c r="E149" s="117" t="s">
        <v>1038</v>
      </c>
      <c r="F149" s="63" t="s">
        <v>1045</v>
      </c>
      <c r="G149" s="63" t="s">
        <v>1088</v>
      </c>
      <c r="H149" s="138">
        <f t="shared" si="5"/>
        <v>0</v>
      </c>
      <c r="I149" s="135"/>
      <c r="J149" s="135"/>
      <c r="K149" s="135"/>
      <c r="L149" s="135"/>
      <c r="N149" s="120"/>
      <c r="O149" s="120"/>
      <c r="P149" s="120"/>
      <c r="Q149" s="120"/>
      <c r="R149" s="120"/>
      <c r="S149" s="120"/>
      <c r="T149" s="122" t="s">
        <v>790</v>
      </c>
    </row>
    <row r="150" spans="4:20" ht="12" customHeight="1">
      <c r="D150" s="107" t="s">
        <v>1089</v>
      </c>
      <c r="E150" s="117" t="s">
        <v>972</v>
      </c>
      <c r="F150" s="63" t="s">
        <v>1045</v>
      </c>
      <c r="G150" s="63" t="s">
        <v>1090</v>
      </c>
      <c r="H150" s="138">
        <f t="shared" si="5"/>
        <v>0</v>
      </c>
      <c r="I150" s="135"/>
      <c r="J150" s="135"/>
      <c r="K150" s="135"/>
      <c r="L150" s="135"/>
      <c r="N150" s="120"/>
      <c r="O150" s="120"/>
      <c r="P150" s="120"/>
      <c r="Q150" s="120"/>
      <c r="R150" s="120"/>
      <c r="S150" s="120"/>
      <c r="T150" s="122" t="s">
        <v>790</v>
      </c>
    </row>
  </sheetData>
  <sheetProtection formatColumns="0" formatRows="0" insertRows="0" deleteColumns="0" deleteRows="0" sort="0" autoFilter="0"/>
  <mergeCells count="11">
    <mergeCell ref="G11:G12"/>
    <mergeCell ref="I11:L11"/>
    <mergeCell ref="H11:H12"/>
    <mergeCell ref="E11:E12"/>
    <mergeCell ref="F11:F12"/>
    <mergeCell ref="D129:F129"/>
    <mergeCell ref="D14:F14"/>
    <mergeCell ref="D53:F53"/>
    <mergeCell ref="D92:F92"/>
    <mergeCell ref="D96:F96"/>
    <mergeCell ref="D11:D12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1091</v>
      </c>
      <c r="B1" s="57" t="s">
        <v>1092</v>
      </c>
      <c r="C1" s="79" t="s">
        <v>1091</v>
      </c>
      <c r="D1" s="55"/>
      <c r="E1" s="80" t="s">
        <v>1093</v>
      </c>
      <c r="F1" s="55"/>
      <c r="G1" s="80" t="s">
        <v>1094</v>
      </c>
      <c r="H1" s="55"/>
      <c r="I1" s="81" t="s">
        <v>1095</v>
      </c>
      <c r="J1" s="80" t="s">
        <v>1096</v>
      </c>
      <c r="L1" s="80" t="s">
        <v>1097</v>
      </c>
      <c r="O1" s="80" t="s">
        <v>1098</v>
      </c>
    </row>
    <row r="2" spans="1:15" ht="11.25" customHeight="1">
      <c r="A2" s="79" t="s">
        <v>1099</v>
      </c>
      <c r="B2" s="57" t="s">
        <v>1100</v>
      </c>
      <c r="C2" s="79" t="s">
        <v>1099</v>
      </c>
      <c r="D2" s="55"/>
      <c r="E2" s="82" t="s">
        <v>1101</v>
      </c>
      <c r="F2" s="55"/>
      <c r="G2" s="83" t="str">
        <f ca="1">YEAR</f>
        <v>2023</v>
      </c>
      <c r="H2" s="55"/>
      <c r="I2" s="81" t="s">
        <v>1102</v>
      </c>
      <c r="J2" s="80" t="s">
        <v>1103</v>
      </c>
      <c r="L2" s="82" t="s">
        <v>662</v>
      </c>
      <c r="M2" s="92">
        <v>1</v>
      </c>
      <c r="O2" s="82">
        <v>2022</v>
      </c>
    </row>
    <row r="3" spans="1:15" ht="11.25" customHeight="1">
      <c r="A3" s="79" t="s">
        <v>1104</v>
      </c>
      <c r="B3" s="57" t="s">
        <v>1105</v>
      </c>
      <c r="C3" s="79" t="s">
        <v>1104</v>
      </c>
      <c r="D3" s="55"/>
      <c r="E3" s="82" t="s">
        <v>707</v>
      </c>
      <c r="F3" s="55"/>
      <c r="H3" s="55"/>
      <c r="I3" s="81" t="s">
        <v>1106</v>
      </c>
      <c r="J3" s="80" t="s">
        <v>1107</v>
      </c>
      <c r="L3" s="82" t="s">
        <v>750</v>
      </c>
      <c r="M3" s="92">
        <v>2</v>
      </c>
      <c r="O3" s="82">
        <v>2023</v>
      </c>
    </row>
    <row r="4" spans="1:15" ht="11.25" customHeight="1">
      <c r="A4" s="79" t="s">
        <v>1108</v>
      </c>
      <c r="B4" s="57" t="s">
        <v>1109</v>
      </c>
      <c r="C4" s="79" t="s">
        <v>1108</v>
      </c>
      <c r="D4" s="55"/>
      <c r="F4" s="55"/>
      <c r="G4" s="80" t="s">
        <v>1110</v>
      </c>
      <c r="H4" s="55"/>
      <c r="I4" s="81" t="s">
        <v>1111</v>
      </c>
      <c r="J4" s="80" t="s">
        <v>1112</v>
      </c>
      <c r="L4" s="82" t="s">
        <v>751</v>
      </c>
      <c r="M4" s="92">
        <v>3</v>
      </c>
      <c r="O4" s="82">
        <v>2024</v>
      </c>
    </row>
    <row r="5" spans="1:15" ht="11.25" customHeight="1">
      <c r="A5" s="79" t="s">
        <v>1113</v>
      </c>
      <c r="B5" s="57" t="s">
        <v>1114</v>
      </c>
      <c r="C5" s="79" t="s">
        <v>1113</v>
      </c>
      <c r="D5" s="55"/>
      <c r="F5" s="55"/>
      <c r="G5" s="83" t="str">
        <f ca="1">"01.01."&amp;PERIOD</f>
        <v>01.01.2023</v>
      </c>
      <c r="H5" s="55"/>
      <c r="I5" s="81" t="s">
        <v>1115</v>
      </c>
      <c r="J5" s="80" t="s">
        <v>1116</v>
      </c>
      <c r="L5" s="82" t="s">
        <v>752</v>
      </c>
      <c r="M5" s="92">
        <v>4</v>
      </c>
      <c r="O5" s="82">
        <v>2025</v>
      </c>
    </row>
    <row r="6" spans="1:15" ht="11.25" customHeight="1">
      <c r="A6" s="79" t="s">
        <v>1117</v>
      </c>
      <c r="B6" s="57" t="s">
        <v>1118</v>
      </c>
      <c r="C6" s="79" t="s">
        <v>1117</v>
      </c>
      <c r="D6" s="55"/>
      <c r="E6" s="80" t="s">
        <v>1119</v>
      </c>
      <c r="F6" s="55"/>
      <c r="G6" s="83" t="str">
        <f ca="1">"31.12."&amp;PERIOD</f>
        <v>31.12.2023</v>
      </c>
      <c r="H6" s="55"/>
      <c r="I6" s="84"/>
      <c r="J6" s="80" t="s">
        <v>1120</v>
      </c>
      <c r="L6" s="82" t="s">
        <v>753</v>
      </c>
      <c r="M6" s="92">
        <v>5</v>
      </c>
    </row>
    <row r="7" spans="1:15" ht="11.25" customHeight="1">
      <c r="A7" s="79" t="s">
        <v>1121</v>
      </c>
      <c r="B7" s="57" t="s">
        <v>1122</v>
      </c>
      <c r="C7" s="79" t="s">
        <v>1121</v>
      </c>
      <c r="D7" s="55"/>
      <c r="E7" s="85" t="s">
        <v>685</v>
      </c>
      <c r="F7" s="55"/>
      <c r="G7" s="55"/>
      <c r="H7" s="55"/>
      <c r="I7" s="55"/>
      <c r="J7" s="55"/>
      <c r="L7" s="82" t="s">
        <v>754</v>
      </c>
      <c r="M7" s="92">
        <v>6</v>
      </c>
    </row>
    <row r="8" spans="1:15" ht="11.25" customHeight="1">
      <c r="A8" s="79" t="s">
        <v>1123</v>
      </c>
      <c r="B8" s="57" t="s">
        <v>1124</v>
      </c>
      <c r="C8" s="79" t="s">
        <v>1123</v>
      </c>
      <c r="D8" s="55"/>
      <c r="E8" s="85" t="s">
        <v>1125</v>
      </c>
      <c r="F8" s="55"/>
      <c r="G8" s="80" t="s">
        <v>1126</v>
      </c>
      <c r="H8" s="55"/>
      <c r="I8" s="55"/>
      <c r="J8" s="55"/>
      <c r="L8" s="82" t="s">
        <v>755</v>
      </c>
      <c r="M8" s="92">
        <v>7</v>
      </c>
    </row>
    <row r="9" spans="1:15" ht="11.25" customHeight="1">
      <c r="A9" s="79" t="s">
        <v>1127</v>
      </c>
      <c r="B9" s="57" t="s">
        <v>1128</v>
      </c>
      <c r="C9" s="79" t="s">
        <v>1127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756</v>
      </c>
      <c r="M9" s="92">
        <v>8</v>
      </c>
    </row>
    <row r="10" spans="1:15" ht="11.25" customHeight="1">
      <c r="A10" s="79" t="s">
        <v>1129</v>
      </c>
      <c r="B10" s="57" t="s">
        <v>1130</v>
      </c>
      <c r="C10" s="79" t="s">
        <v>1129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757</v>
      </c>
      <c r="M10" s="92">
        <v>9</v>
      </c>
    </row>
    <row r="11" spans="1:15" ht="11.25" customHeight="1">
      <c r="A11" s="86" t="s">
        <v>1131</v>
      </c>
      <c r="B11" s="57" t="s">
        <v>1132</v>
      </c>
      <c r="C11" s="87" t="s">
        <v>1133</v>
      </c>
      <c r="D11" s="55"/>
      <c r="E11" s="80" t="s">
        <v>1134</v>
      </c>
      <c r="F11" s="55"/>
      <c r="H11" s="55"/>
      <c r="I11" s="55"/>
      <c r="J11" s="55"/>
      <c r="L11" s="82" t="s">
        <v>758</v>
      </c>
      <c r="M11" s="92">
        <v>10</v>
      </c>
    </row>
    <row r="12" spans="1:15" ht="11.25" customHeight="1">
      <c r="A12" s="86" t="s">
        <v>1135</v>
      </c>
      <c r="B12" s="57" t="s">
        <v>1136</v>
      </c>
      <c r="C12" s="87"/>
      <c r="D12" s="55"/>
      <c r="E12" s="85" t="s">
        <v>710</v>
      </c>
      <c r="F12" s="55"/>
      <c r="G12" s="80" t="s">
        <v>1137</v>
      </c>
      <c r="H12" s="55"/>
      <c r="I12" s="55"/>
      <c r="J12" s="55"/>
      <c r="L12" s="94" t="s">
        <v>759</v>
      </c>
      <c r="M12" s="92">
        <v>11</v>
      </c>
    </row>
    <row r="13" spans="1:15" ht="11.25" customHeight="1">
      <c r="A13" s="86" t="s">
        <v>1138</v>
      </c>
      <c r="B13" s="57" t="s">
        <v>1139</v>
      </c>
      <c r="C13" s="87" t="s">
        <v>1140</v>
      </c>
      <c r="D13" s="55"/>
      <c r="E13" s="85" t="s">
        <v>1141</v>
      </c>
      <c r="F13" s="55"/>
      <c r="G13" s="83" t="str">
        <f ca="1">"01.01."&amp;PERIOD</f>
        <v>01.01.2023</v>
      </c>
      <c r="H13" s="55"/>
      <c r="I13" s="55"/>
      <c r="J13" s="55"/>
      <c r="L13" s="94" t="s">
        <v>760</v>
      </c>
      <c r="M13" s="92">
        <v>12</v>
      </c>
    </row>
    <row r="14" spans="1:15" ht="11.25" customHeight="1">
      <c r="A14" s="86" t="s">
        <v>1142</v>
      </c>
      <c r="B14" s="88" t="s">
        <v>1143</v>
      </c>
      <c r="C14" s="89" t="s">
        <v>1144</v>
      </c>
      <c r="D14" s="55"/>
      <c r="E14" s="85" t="s">
        <v>1145</v>
      </c>
      <c r="F14" s="55"/>
      <c r="G14" s="83" t="str">
        <f ca="1">"31.12."&amp;PERIOD</f>
        <v>31.12.2023</v>
      </c>
      <c r="H14" s="55"/>
      <c r="I14" s="55"/>
      <c r="J14" s="55"/>
      <c r="L14" s="94" t="s">
        <v>658</v>
      </c>
      <c r="M14" s="92">
        <v>13</v>
      </c>
    </row>
    <row r="15" spans="1:15" ht="11.25" customHeight="1">
      <c r="A15" s="79" t="s">
        <v>1146</v>
      </c>
      <c r="B15" s="57" t="s">
        <v>1147</v>
      </c>
      <c r="C15" s="79" t="s">
        <v>1146</v>
      </c>
      <c r="D15" s="55"/>
      <c r="E15" s="85" t="s">
        <v>1148</v>
      </c>
      <c r="F15" s="55"/>
      <c r="H15" s="55"/>
      <c r="I15" s="55"/>
      <c r="J15" s="55"/>
    </row>
    <row r="16" spans="1:15" ht="11.25" customHeight="1">
      <c r="A16" s="79" t="s">
        <v>1149</v>
      </c>
      <c r="B16" s="57" t="s">
        <v>1150</v>
      </c>
      <c r="C16" s="79" t="s">
        <v>1149</v>
      </c>
      <c r="D16" s="55"/>
      <c r="E16" s="85" t="s">
        <v>1151</v>
      </c>
      <c r="F16" s="55"/>
      <c r="G16" s="80" t="s">
        <v>1152</v>
      </c>
      <c r="H16" s="55"/>
      <c r="I16" s="55"/>
      <c r="J16" s="55"/>
    </row>
    <row r="17" spans="1:10" ht="11.25" customHeight="1">
      <c r="A17" s="79" t="s">
        <v>1153</v>
      </c>
      <c r="B17" s="57" t="s">
        <v>1154</v>
      </c>
      <c r="C17" s="79" t="s">
        <v>1153</v>
      </c>
      <c r="D17" s="55"/>
      <c r="E17" s="85" t="s">
        <v>1155</v>
      </c>
      <c r="F17" s="55"/>
      <c r="G17" s="85" t="s">
        <v>1156</v>
      </c>
      <c r="H17" s="55"/>
      <c r="I17" s="55"/>
      <c r="J17" s="55"/>
    </row>
    <row r="18" spans="1:10" ht="11.25" customHeight="1">
      <c r="A18" s="79" t="s">
        <v>1157</v>
      </c>
      <c r="B18" s="57" t="s">
        <v>1158</v>
      </c>
      <c r="C18" s="79" t="s">
        <v>1157</v>
      </c>
      <c r="D18" s="55"/>
      <c r="F18" s="55"/>
      <c r="H18" s="55"/>
      <c r="I18" s="55"/>
      <c r="J18" s="55"/>
    </row>
    <row r="19" spans="1:10" ht="11.25" customHeight="1">
      <c r="A19" s="79" t="s">
        <v>1159</v>
      </c>
      <c r="B19" s="57" t="s">
        <v>1160</v>
      </c>
      <c r="C19" s="87" t="s">
        <v>1161</v>
      </c>
      <c r="D19" s="55"/>
      <c r="F19" s="55"/>
      <c r="G19" s="80" t="s">
        <v>1162</v>
      </c>
      <c r="H19" s="55"/>
      <c r="I19" s="55"/>
      <c r="J19" s="55"/>
    </row>
    <row r="20" spans="1:10" ht="11.25" customHeight="1">
      <c r="A20" s="79" t="s">
        <v>1163</v>
      </c>
      <c r="B20" s="57" t="s">
        <v>1164</v>
      </c>
      <c r="C20" s="79" t="s">
        <v>1163</v>
      </c>
      <c r="D20" s="55"/>
      <c r="F20" s="55"/>
      <c r="G20" s="85" t="s">
        <v>1165</v>
      </c>
      <c r="H20" s="55"/>
      <c r="I20" s="55"/>
      <c r="J20" s="55"/>
    </row>
    <row r="21" spans="1:10" ht="11.25" customHeight="1">
      <c r="A21" s="79" t="s">
        <v>1166</v>
      </c>
      <c r="B21" s="57" t="s">
        <v>1167</v>
      </c>
      <c r="C21" s="79" t="s">
        <v>1166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1168</v>
      </c>
      <c r="B22" s="57" t="s">
        <v>1169</v>
      </c>
      <c r="C22" s="79" t="s">
        <v>1168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1170</v>
      </c>
      <c r="B23" s="57" t="s">
        <v>1171</v>
      </c>
      <c r="C23" s="87" t="s">
        <v>1172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1173</v>
      </c>
      <c r="B24" s="57" t="s">
        <v>1174</v>
      </c>
      <c r="C24" s="79" t="s">
        <v>1173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1175</v>
      </c>
      <c r="B25" s="57" t="s">
        <v>1176</v>
      </c>
      <c r="C25" s="79" t="s">
        <v>1175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1177</v>
      </c>
      <c r="B26" s="57" t="s">
        <v>1178</v>
      </c>
      <c r="C26" s="79" t="s">
        <v>1177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1179</v>
      </c>
      <c r="B27" s="57" t="s">
        <v>1180</v>
      </c>
      <c r="C27" s="79" t="s">
        <v>1179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1181</v>
      </c>
      <c r="B28" s="57" t="s">
        <v>1182</v>
      </c>
      <c r="C28" s="79" t="s">
        <v>1181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1183</v>
      </c>
      <c r="B29" s="57" t="s">
        <v>1184</v>
      </c>
      <c r="C29" s="79" t="s">
        <v>1183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1185</v>
      </c>
      <c r="B30" s="57" t="s">
        <v>1186</v>
      </c>
      <c r="C30" s="79" t="s">
        <v>1185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1187</v>
      </c>
      <c r="B31" s="57" t="s">
        <v>1188</v>
      </c>
      <c r="C31" s="79" t="s">
        <v>1187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1189</v>
      </c>
      <c r="B32" s="57" t="s">
        <v>1190</v>
      </c>
      <c r="C32" s="79" t="s">
        <v>1189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1191</v>
      </c>
      <c r="B33" s="57" t="s">
        <v>1192</v>
      </c>
      <c r="C33" s="79" t="s">
        <v>1191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1193</v>
      </c>
      <c r="B34" s="57" t="s">
        <v>1194</v>
      </c>
      <c r="C34" s="79" t="s">
        <v>1193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1195</v>
      </c>
      <c r="B35" s="57" t="s">
        <v>1196</v>
      </c>
      <c r="C35" s="79" t="s">
        <v>1195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1197</v>
      </c>
      <c r="B36" s="57" t="s">
        <v>1198</v>
      </c>
      <c r="C36" s="79" t="s">
        <v>1197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1199</v>
      </c>
      <c r="B37" s="57" t="s">
        <v>1200</v>
      </c>
      <c r="C37" s="79" t="s">
        <v>1199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1201</v>
      </c>
      <c r="B38" s="57" t="s">
        <v>1202</v>
      </c>
      <c r="C38" s="79" t="s">
        <v>1201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1203</v>
      </c>
      <c r="B39" s="57" t="s">
        <v>1204</v>
      </c>
      <c r="C39" s="79" t="s">
        <v>1203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1205</v>
      </c>
      <c r="B40" s="57" t="s">
        <v>1206</v>
      </c>
      <c r="C40" s="79" t="s">
        <v>1205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1207</v>
      </c>
      <c r="B41" s="57" t="s">
        <v>1208</v>
      </c>
      <c r="C41" s="79" t="s">
        <v>1207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1209</v>
      </c>
      <c r="B42" s="57" t="s">
        <v>1210</v>
      </c>
      <c r="C42" s="79" t="s">
        <v>1209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1211</v>
      </c>
      <c r="B43" s="57" t="s">
        <v>1212</v>
      </c>
      <c r="C43" s="79" t="s">
        <v>1211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1213</v>
      </c>
      <c r="B44" s="57" t="s">
        <v>1214</v>
      </c>
      <c r="C44" s="79" t="s">
        <v>1213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1215</v>
      </c>
      <c r="B45" s="57" t="s">
        <v>1216</v>
      </c>
      <c r="C45" s="79" t="s">
        <v>1215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1217</v>
      </c>
      <c r="B46" s="57" t="s">
        <v>1218</v>
      </c>
      <c r="C46" s="79" t="s">
        <v>1217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1219</v>
      </c>
      <c r="B47" s="57" t="s">
        <v>1220</v>
      </c>
      <c r="C47" s="79" t="s">
        <v>1219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1221</v>
      </c>
      <c r="B48" s="57" t="s">
        <v>1222</v>
      </c>
      <c r="C48" s="79" t="s">
        <v>1221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1223</v>
      </c>
      <c r="B49" s="57" t="s">
        <v>1224</v>
      </c>
      <c r="C49" s="79" t="s">
        <v>1223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1225</v>
      </c>
      <c r="B50" s="57" t="s">
        <v>1226</v>
      </c>
      <c r="C50" s="79" t="s">
        <v>1225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1227</v>
      </c>
      <c r="B51" s="57" t="s">
        <v>1228</v>
      </c>
      <c r="C51" s="79" t="s">
        <v>1227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1229</v>
      </c>
      <c r="B52" s="57" t="s">
        <v>1230</v>
      </c>
      <c r="C52" s="79" t="s">
        <v>1229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1231</v>
      </c>
      <c r="B53" s="57" t="s">
        <v>1232</v>
      </c>
      <c r="C53" s="79" t="s">
        <v>1231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1233</v>
      </c>
      <c r="B54" s="57" t="s">
        <v>1234</v>
      </c>
      <c r="C54" s="79" t="s">
        <v>1233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1235</v>
      </c>
      <c r="B55" s="57" t="s">
        <v>1236</v>
      </c>
      <c r="C55" s="79" t="s">
        <v>1235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1237</v>
      </c>
      <c r="B56" s="88" t="s">
        <v>1238</v>
      </c>
      <c r="C56" s="90" t="s">
        <v>1239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1240</v>
      </c>
      <c r="B57" s="57" t="s">
        <v>1241</v>
      </c>
      <c r="C57" s="79" t="s">
        <v>1240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1242</v>
      </c>
      <c r="B58" s="57" t="s">
        <v>1243</v>
      </c>
      <c r="C58" s="79" t="s">
        <v>1242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1244</v>
      </c>
      <c r="B59" s="57" t="s">
        <v>1245</v>
      </c>
      <c r="C59" s="79" t="s">
        <v>1244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1246</v>
      </c>
      <c r="B60" s="57" t="s">
        <v>1247</v>
      </c>
      <c r="C60" s="87" t="s">
        <v>1248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1249</v>
      </c>
      <c r="B61" s="57" t="s">
        <v>1250</v>
      </c>
      <c r="C61" s="79" t="s">
        <v>1249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1251</v>
      </c>
      <c r="B62" s="57" t="s">
        <v>1252</v>
      </c>
      <c r="C62" s="87" t="s">
        <v>1253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1254</v>
      </c>
      <c r="B63" s="57" t="s">
        <v>1255</v>
      </c>
      <c r="C63" s="79" t="s">
        <v>1254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1256</v>
      </c>
      <c r="B64" s="57" t="s">
        <v>1257</v>
      </c>
      <c r="C64" s="79" t="s">
        <v>1256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1258</v>
      </c>
      <c r="B65" s="57" t="s">
        <v>1259</v>
      </c>
      <c r="C65" s="79" t="s">
        <v>1258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651</v>
      </c>
      <c r="B66" s="57" t="s">
        <v>1260</v>
      </c>
      <c r="C66" s="79" t="s">
        <v>651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1261</v>
      </c>
      <c r="B67" s="57" t="s">
        <v>1262</v>
      </c>
      <c r="C67" s="79" t="s">
        <v>1261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1263</v>
      </c>
      <c r="B68" s="57" t="s">
        <v>1264</v>
      </c>
      <c r="C68" s="79" t="s">
        <v>1263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1265</v>
      </c>
      <c r="B69" s="57" t="s">
        <v>1266</v>
      </c>
      <c r="C69" s="79" t="s">
        <v>1265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1267</v>
      </c>
      <c r="B70" s="57" t="s">
        <v>1268</v>
      </c>
      <c r="C70" s="79" t="s">
        <v>1267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1269</v>
      </c>
      <c r="B71" s="57" t="s">
        <v>1270</v>
      </c>
      <c r="C71" s="79" t="s">
        <v>1269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1271</v>
      </c>
      <c r="B72" s="57" t="s">
        <v>1272</v>
      </c>
      <c r="C72" s="79" t="s">
        <v>1271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1273</v>
      </c>
      <c r="B73" s="57" t="s">
        <v>1274</v>
      </c>
      <c r="C73" s="79" t="s">
        <v>1273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1275</v>
      </c>
      <c r="B74" s="57" t="s">
        <v>1276</v>
      </c>
      <c r="C74" s="79" t="s">
        <v>1275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1277</v>
      </c>
      <c r="B75" s="57" t="s">
        <v>1278</v>
      </c>
      <c r="C75" s="79" t="s">
        <v>1277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1279</v>
      </c>
      <c r="B76" s="57" t="s">
        <v>1280</v>
      </c>
      <c r="C76" s="79" t="s">
        <v>1279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1281</v>
      </c>
      <c r="B77" s="57" t="s">
        <v>1282</v>
      </c>
      <c r="C77" s="87" t="s">
        <v>1283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1284</v>
      </c>
      <c r="B78" s="57" t="s">
        <v>1285</v>
      </c>
      <c r="C78" s="79" t="s">
        <v>1284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1286</v>
      </c>
      <c r="B79" s="57" t="s">
        <v>1287</v>
      </c>
      <c r="C79" s="79" t="s">
        <v>1286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1288</v>
      </c>
      <c r="B80" s="57" t="s">
        <v>1289</v>
      </c>
      <c r="C80" s="79" t="s">
        <v>1288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1290</v>
      </c>
      <c r="B81" s="57" t="s">
        <v>1291</v>
      </c>
      <c r="C81" s="79" t="s">
        <v>1290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1292</v>
      </c>
      <c r="B82" s="57" t="s">
        <v>1293</v>
      </c>
      <c r="C82" s="87" t="s">
        <v>1294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1295</v>
      </c>
      <c r="B83" s="57" t="s">
        <v>1296</v>
      </c>
      <c r="C83" s="87" t="s">
        <v>1297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1298</v>
      </c>
      <c r="B84" s="57" t="s">
        <v>1299</v>
      </c>
      <c r="C84" s="79" t="s">
        <v>1298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1300</v>
      </c>
      <c r="B85" s="57" t="s">
        <v>1301</v>
      </c>
      <c r="C85" s="79" t="s">
        <v>1300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1302</v>
      </c>
      <c r="B86" s="57" t="s">
        <v>1303</v>
      </c>
      <c r="C86" s="79" t="s">
        <v>1302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7" t="s">
        <v>1304</v>
      </c>
      <c r="B2" s="177"/>
    </row>
    <row r="3" spans="1:20" s="55" customFormat="1" ht="12" customHeight="1">
      <c r="C3" s="123" t="s">
        <v>805</v>
      </c>
      <c r="D3" s="107" t="str">
        <f>"1.2."&amp;N3</f>
        <v>1.2.TBD</v>
      </c>
      <c r="E3" s="125"/>
      <c r="F3" s="63" t="s">
        <v>789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1305</v>
      </c>
      <c r="O3" s="121"/>
      <c r="P3" s="121"/>
      <c r="Q3" s="121"/>
      <c r="R3" s="121"/>
      <c r="S3" s="122"/>
      <c r="T3" s="122" t="s">
        <v>1306</v>
      </c>
    </row>
    <row r="5" spans="1:20" ht="10.5" customHeight="1">
      <c r="A5" s="177" t="s">
        <v>1307</v>
      </c>
      <c r="B5" s="177"/>
    </row>
    <row r="6" spans="1:20" s="55" customFormat="1" ht="12" customHeight="1">
      <c r="C6" s="123" t="s">
        <v>805</v>
      </c>
      <c r="D6" s="107" t="str">
        <f>"1.3."&amp;N6</f>
        <v>1.3.TBD</v>
      </c>
      <c r="E6" s="125"/>
      <c r="F6" s="63" t="s">
        <v>789</v>
      </c>
      <c r="G6" s="63" t="s">
        <v>800</v>
      </c>
      <c r="H6" s="54">
        <f>SUM(I6:L6)</f>
        <v>0</v>
      </c>
      <c r="I6" s="62"/>
      <c r="J6" s="62"/>
      <c r="K6" s="62"/>
      <c r="L6" s="62"/>
      <c r="N6" s="122" t="s">
        <v>1305</v>
      </c>
      <c r="O6" s="121"/>
      <c r="P6" s="121"/>
      <c r="Q6" s="121"/>
      <c r="R6" s="121"/>
      <c r="S6" s="122"/>
      <c r="T6" s="122" t="s">
        <v>1308</v>
      </c>
    </row>
    <row r="8" spans="1:20" ht="10.5" customHeight="1">
      <c r="A8" s="177" t="s">
        <v>1309</v>
      </c>
      <c r="B8" s="177"/>
    </row>
    <row r="9" spans="1:20" s="55" customFormat="1" ht="12" customHeight="1">
      <c r="C9" s="123" t="s">
        <v>805</v>
      </c>
      <c r="D9" s="107" t="str">
        <f>"1.4."&amp;N9</f>
        <v>1.4.TBD</v>
      </c>
      <c r="E9" s="125"/>
      <c r="F9" s="63" t="s">
        <v>789</v>
      </c>
      <c r="G9" s="63" t="s">
        <v>804</v>
      </c>
      <c r="H9" s="54">
        <f>SUM(I9:L9)</f>
        <v>0</v>
      </c>
      <c r="I9" s="62"/>
      <c r="J9" s="62"/>
      <c r="K9" s="62"/>
      <c r="L9" s="62"/>
      <c r="N9" s="122" t="s">
        <v>1305</v>
      </c>
      <c r="O9" s="121"/>
      <c r="P9" s="121"/>
      <c r="Q9" s="121"/>
      <c r="R9" s="121"/>
      <c r="S9" s="122"/>
      <c r="T9" s="122" t="s">
        <v>811</v>
      </c>
    </row>
    <row r="11" spans="1:20" ht="10.5" customHeight="1">
      <c r="A11" s="177" t="s">
        <v>1310</v>
      </c>
      <c r="B11" s="177"/>
    </row>
    <row r="12" spans="1:20" s="55" customFormat="1" ht="12" customHeight="1">
      <c r="C12" s="123" t="s">
        <v>805</v>
      </c>
      <c r="D12" s="107" t="str">
        <f>"4.3."&amp;N12</f>
        <v>4.3.TBD</v>
      </c>
      <c r="E12" s="125"/>
      <c r="F12" s="63" t="s">
        <v>789</v>
      </c>
      <c r="G12" s="63" t="s">
        <v>848</v>
      </c>
      <c r="H12" s="54">
        <f>SUM(I12:L12)</f>
        <v>0</v>
      </c>
      <c r="I12" s="62"/>
      <c r="J12" s="62"/>
      <c r="K12" s="62"/>
      <c r="L12" s="62"/>
      <c r="N12" s="122" t="s">
        <v>1305</v>
      </c>
      <c r="O12" s="121"/>
      <c r="P12" s="121"/>
      <c r="Q12" s="121"/>
      <c r="R12" s="121"/>
      <c r="S12" s="122"/>
      <c r="T12" s="122" t="s">
        <v>853</v>
      </c>
    </row>
    <row r="14" spans="1:20" ht="10.5" customHeight="1">
      <c r="A14" s="177" t="s">
        <v>1311</v>
      </c>
      <c r="B14" s="177"/>
    </row>
    <row r="15" spans="1:20" s="55" customFormat="1" ht="12" customHeight="1">
      <c r="C15" s="123" t="s">
        <v>805</v>
      </c>
      <c r="D15" s="107" t="str">
        <f>"12.2."&amp;N15</f>
        <v>12.2.TBD</v>
      </c>
      <c r="E15" s="125"/>
      <c r="F15" s="63" t="s">
        <v>884</v>
      </c>
      <c r="G15" s="63" t="s">
        <v>889</v>
      </c>
      <c r="H15" s="54">
        <f>SUM(I15:L15)</f>
        <v>0</v>
      </c>
      <c r="I15" s="62"/>
      <c r="J15" s="62"/>
      <c r="K15" s="62"/>
      <c r="L15" s="62"/>
      <c r="N15" s="122" t="s">
        <v>1305</v>
      </c>
      <c r="O15" s="121"/>
      <c r="P15" s="121"/>
      <c r="Q15" s="121"/>
      <c r="R15" s="121"/>
      <c r="S15" s="122"/>
      <c r="T15" s="122" t="s">
        <v>1312</v>
      </c>
    </row>
    <row r="17" spans="1:20" ht="10.5" customHeight="1">
      <c r="A17" s="177" t="s">
        <v>1313</v>
      </c>
      <c r="B17" s="177"/>
    </row>
    <row r="18" spans="1:20" s="55" customFormat="1" ht="12" customHeight="1">
      <c r="C18" s="123" t="s">
        <v>805</v>
      </c>
      <c r="D18" s="107" t="str">
        <f>"12.3."&amp;N18</f>
        <v>12.3.TBD</v>
      </c>
      <c r="E18" s="125"/>
      <c r="F18" s="63" t="s">
        <v>884</v>
      </c>
      <c r="G18" s="63" t="s">
        <v>892</v>
      </c>
      <c r="H18" s="54">
        <f>SUM(I18:L18)</f>
        <v>0</v>
      </c>
      <c r="I18" s="62"/>
      <c r="J18" s="62"/>
      <c r="K18" s="62"/>
      <c r="L18" s="62"/>
      <c r="N18" s="122" t="s">
        <v>1305</v>
      </c>
      <c r="O18" s="121"/>
      <c r="P18" s="121"/>
      <c r="Q18" s="121"/>
      <c r="R18" s="121"/>
      <c r="S18" s="122"/>
      <c r="T18" s="122" t="s">
        <v>1314</v>
      </c>
    </row>
    <row r="20" spans="1:20" ht="10.5" customHeight="1">
      <c r="A20" s="177" t="s">
        <v>1315</v>
      </c>
      <c r="B20" s="177"/>
    </row>
    <row r="21" spans="1:20" s="55" customFormat="1" ht="12" customHeight="1">
      <c r="C21" s="123" t="s">
        <v>805</v>
      </c>
      <c r="D21" s="107" t="str">
        <f>"12.4."&amp;N21</f>
        <v>12.4.TBD</v>
      </c>
      <c r="E21" s="125"/>
      <c r="F21" s="63" t="s">
        <v>884</v>
      </c>
      <c r="G21" s="63" t="s">
        <v>895</v>
      </c>
      <c r="H21" s="54">
        <f>SUM(I21:L21)</f>
        <v>0</v>
      </c>
      <c r="I21" s="62"/>
      <c r="J21" s="62"/>
      <c r="K21" s="62"/>
      <c r="L21" s="62"/>
      <c r="N21" s="122" t="s">
        <v>1305</v>
      </c>
      <c r="O21" s="121"/>
      <c r="P21" s="121"/>
      <c r="Q21" s="121"/>
      <c r="R21" s="121"/>
      <c r="S21" s="122"/>
      <c r="T21" s="122" t="s">
        <v>896</v>
      </c>
    </row>
    <row r="23" spans="1:20" ht="10.5" customHeight="1">
      <c r="A23" s="177" t="s">
        <v>1316</v>
      </c>
      <c r="B23" s="177"/>
    </row>
    <row r="24" spans="1:20" s="55" customFormat="1" ht="12" customHeight="1">
      <c r="C24" s="123" t="s">
        <v>805</v>
      </c>
      <c r="D24" s="107" t="str">
        <f>"15.3."&amp;N24</f>
        <v>15.3.TBD</v>
      </c>
      <c r="E24" s="125"/>
      <c r="F24" s="63" t="s">
        <v>884</v>
      </c>
      <c r="G24" s="63" t="s">
        <v>923</v>
      </c>
      <c r="H24" s="54">
        <f>SUM(I24:L24)</f>
        <v>0</v>
      </c>
      <c r="I24" s="62"/>
      <c r="J24" s="62"/>
      <c r="K24" s="62"/>
      <c r="L24" s="62"/>
      <c r="N24" s="122" t="s">
        <v>1305</v>
      </c>
      <c r="O24" s="121"/>
      <c r="P24" s="121"/>
      <c r="Q24" s="121"/>
      <c r="R24" s="121"/>
      <c r="S24" s="122"/>
      <c r="T24" s="122" t="s">
        <v>924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1317</v>
      </c>
      <c r="C1" s="1" t="s">
        <v>1318</v>
      </c>
    </row>
    <row r="2" spans="2:5" ht="11.25" customHeight="1">
      <c r="B2" s="46" t="s">
        <v>1319</v>
      </c>
      <c r="C2" s="46" t="s">
        <v>1320</v>
      </c>
      <c r="D2" t="s">
        <v>1321</v>
      </c>
      <c r="E2" t="s">
        <v>1322</v>
      </c>
    </row>
    <row r="3" spans="2:5" ht="10.5" customHeight="1">
      <c r="B3" s="1" t="s">
        <v>1323</v>
      </c>
      <c r="C3" s="1" t="s">
        <v>1324</v>
      </c>
      <c r="D3">
        <v>2023</v>
      </c>
      <c r="E3" t="s">
        <v>1325</v>
      </c>
    </row>
    <row r="4" spans="2:5" ht="10.5" customHeight="1">
      <c r="B4" s="1" t="s">
        <v>1326</v>
      </c>
      <c r="C4" s="1" t="s">
        <v>1327</v>
      </c>
      <c r="D4">
        <v>2023</v>
      </c>
      <c r="E4" t="s">
        <v>1325</v>
      </c>
    </row>
    <row r="5" spans="2:5" ht="10.5" customHeight="1">
      <c r="B5" s="1" t="s">
        <v>1328</v>
      </c>
      <c r="C5" s="1" t="s">
        <v>1329</v>
      </c>
      <c r="D5">
        <v>2023</v>
      </c>
      <c r="E5" t="s">
        <v>1325</v>
      </c>
    </row>
    <row r="6" spans="2:5" ht="10.5" customHeight="1">
      <c r="B6" s="1" t="s">
        <v>1330</v>
      </c>
      <c r="C6" s="1" t="s">
        <v>1331</v>
      </c>
      <c r="D6">
        <v>2023</v>
      </c>
      <c r="E6" t="s">
        <v>1325</v>
      </c>
    </row>
    <row r="7" spans="2:5" ht="10.5" customHeight="1">
      <c r="B7" s="1" t="s">
        <v>1332</v>
      </c>
      <c r="C7" s="1" t="s">
        <v>1333</v>
      </c>
      <c r="D7">
        <v>2023</v>
      </c>
      <c r="E7" t="s">
        <v>1325</v>
      </c>
    </row>
    <row r="8" spans="2:5" ht="10.5" customHeight="1">
      <c r="B8" s="1" t="s">
        <v>1334</v>
      </c>
      <c r="C8" s="1" t="s">
        <v>1335</v>
      </c>
      <c r="D8">
        <v>2023</v>
      </c>
      <c r="E8" t="s">
        <v>1325</v>
      </c>
    </row>
    <row r="9" spans="2:5" ht="10.5" customHeight="1">
      <c r="B9" s="1" t="s">
        <v>1336</v>
      </c>
      <c r="C9" s="1" t="s">
        <v>1337</v>
      </c>
      <c r="D9">
        <v>2023</v>
      </c>
      <c r="E9" t="s">
        <v>1325</v>
      </c>
    </row>
    <row r="10" spans="2:5" ht="10.5" customHeight="1">
      <c r="B10" s="1" t="s">
        <v>1338</v>
      </c>
      <c r="C10" s="1" t="s">
        <v>1339</v>
      </c>
      <c r="D10">
        <v>2023</v>
      </c>
      <c r="E10" t="s">
        <v>1325</v>
      </c>
    </row>
    <row r="11" spans="2:5" ht="10.5" customHeight="1">
      <c r="B11" s="1" t="s">
        <v>1340</v>
      </c>
      <c r="C11" s="1" t="s">
        <v>1341</v>
      </c>
      <c r="D11">
        <v>2023</v>
      </c>
      <c r="E11" t="s">
        <v>1325</v>
      </c>
    </row>
    <row r="12" spans="2:5" ht="10.5" customHeight="1">
      <c r="B12" s="1" t="s">
        <v>1342</v>
      </c>
      <c r="C12" s="1" t="s">
        <v>1343</v>
      </c>
      <c r="D12">
        <v>2023</v>
      </c>
      <c r="E12" t="s">
        <v>1325</v>
      </c>
    </row>
    <row r="13" spans="2:5" ht="10.5" customHeight="1">
      <c r="B13" s="1" t="s">
        <v>1344</v>
      </c>
      <c r="C13" s="1" t="s">
        <v>1345</v>
      </c>
      <c r="D13">
        <v>2023</v>
      </c>
      <c r="E13" t="s">
        <v>1325</v>
      </c>
    </row>
    <row r="14" spans="2:5" ht="10.5" customHeight="1">
      <c r="B14" s="1" t="s">
        <v>1346</v>
      </c>
      <c r="C14" s="1" t="s">
        <v>1347</v>
      </c>
      <c r="D14">
        <v>2023</v>
      </c>
      <c r="E14" t="s">
        <v>1325</v>
      </c>
    </row>
    <row r="15" spans="2:5" ht="10.5" customHeight="1">
      <c r="B15" s="1" t="s">
        <v>1348</v>
      </c>
      <c r="C15" s="1" t="s">
        <v>1349</v>
      </c>
      <c r="D15">
        <v>2023</v>
      </c>
      <c r="E15" t="s">
        <v>1325</v>
      </c>
    </row>
    <row r="16" spans="2:5" ht="10.5" customHeight="1">
      <c r="B16" s="1" t="s">
        <v>1350</v>
      </c>
      <c r="C16" s="1" t="s">
        <v>1351</v>
      </c>
      <c r="D16">
        <v>2023</v>
      </c>
      <c r="E16" t="s">
        <v>1325</v>
      </c>
    </row>
    <row r="17" spans="2:5" ht="10.5" customHeight="1">
      <c r="B17" s="1" t="s">
        <v>1352</v>
      </c>
      <c r="C17" s="1" t="s">
        <v>1353</v>
      </c>
      <c r="D17">
        <v>2023</v>
      </c>
      <c r="E17" t="s">
        <v>1325</v>
      </c>
    </row>
    <row r="18" spans="2:5" ht="10.5" customHeight="1">
      <c r="B18" s="1" t="s">
        <v>1354</v>
      </c>
      <c r="C18" s="1" t="s">
        <v>1355</v>
      </c>
      <c r="D18">
        <v>2023</v>
      </c>
      <c r="E18" t="s">
        <v>1325</v>
      </c>
    </row>
    <row r="19" spans="2:5" ht="10.5" customHeight="1">
      <c r="B19" s="1" t="s">
        <v>1354</v>
      </c>
      <c r="C19" s="1" t="s">
        <v>1356</v>
      </c>
      <c r="D19">
        <v>2023</v>
      </c>
      <c r="E19" t="s">
        <v>1325</v>
      </c>
    </row>
    <row r="20" spans="2:5" ht="10.5" customHeight="1">
      <c r="B20" s="1" t="s">
        <v>1354</v>
      </c>
      <c r="C20" s="1" t="s">
        <v>1357</v>
      </c>
      <c r="D20">
        <v>2023</v>
      </c>
      <c r="E20" t="s">
        <v>1325</v>
      </c>
    </row>
    <row r="21" spans="2:5" ht="10.5" customHeight="1">
      <c r="B21" s="1" t="s">
        <v>1354</v>
      </c>
      <c r="C21" s="1" t="s">
        <v>1358</v>
      </c>
      <c r="D21">
        <v>2023</v>
      </c>
      <c r="E21" t="s">
        <v>1325</v>
      </c>
    </row>
    <row r="22" spans="2:5" ht="10.5" customHeight="1">
      <c r="B22" s="1" t="s">
        <v>1354</v>
      </c>
      <c r="C22" s="1" t="s">
        <v>1359</v>
      </c>
      <c r="D22">
        <v>2023</v>
      </c>
      <c r="E22" t="s">
        <v>1325</v>
      </c>
    </row>
    <row r="23" spans="2:5" ht="10.5" customHeight="1">
      <c r="B23" s="1" t="s">
        <v>1354</v>
      </c>
      <c r="C23" s="1" t="s">
        <v>1360</v>
      </c>
      <c r="D23">
        <v>2023</v>
      </c>
      <c r="E23" t="s">
        <v>1325</v>
      </c>
    </row>
    <row r="24" spans="2:5" ht="10.5" customHeight="1">
      <c r="B24" s="1" t="s">
        <v>1354</v>
      </c>
      <c r="C24" s="1" t="s">
        <v>1361</v>
      </c>
      <c r="D24">
        <v>2023</v>
      </c>
      <c r="E24" t="s">
        <v>1325</v>
      </c>
    </row>
    <row r="25" spans="2:5" ht="10.5" customHeight="1">
      <c r="B25" s="1" t="s">
        <v>1354</v>
      </c>
      <c r="C25" s="1" t="s">
        <v>1362</v>
      </c>
      <c r="D25">
        <v>2023</v>
      </c>
      <c r="E25" t="s">
        <v>1325</v>
      </c>
    </row>
    <row r="26" spans="2:5" ht="10.5" customHeight="1">
      <c r="B26" s="1" t="s">
        <v>1354</v>
      </c>
      <c r="C26" s="1" t="s">
        <v>1363</v>
      </c>
      <c r="D26">
        <v>2023</v>
      </c>
      <c r="E26" t="s">
        <v>1325</v>
      </c>
    </row>
    <row r="27" spans="2:5" ht="10.5" customHeight="1">
      <c r="B27" s="1" t="s">
        <v>1354</v>
      </c>
      <c r="C27" s="1" t="s">
        <v>1364</v>
      </c>
      <c r="D27">
        <v>2023</v>
      </c>
      <c r="E27" t="s">
        <v>1325</v>
      </c>
    </row>
    <row r="28" spans="2:5" ht="10.5" customHeight="1">
      <c r="B28" s="1" t="s">
        <v>1354</v>
      </c>
      <c r="C28" s="1" t="s">
        <v>1365</v>
      </c>
      <c r="D28">
        <v>2023</v>
      </c>
      <c r="E28" t="s">
        <v>1325</v>
      </c>
    </row>
    <row r="29" spans="2:5" ht="10.5" customHeight="1">
      <c r="B29" s="1" t="s">
        <v>1354</v>
      </c>
      <c r="C29" s="1" t="s">
        <v>1366</v>
      </c>
      <c r="D29">
        <v>2023</v>
      </c>
      <c r="E29" t="s">
        <v>1325</v>
      </c>
    </row>
    <row r="30" spans="2:5" ht="10.5" customHeight="1">
      <c r="B30" s="1" t="s">
        <v>1354</v>
      </c>
      <c r="C30" s="1" t="s">
        <v>1367</v>
      </c>
      <c r="D30">
        <v>2023</v>
      </c>
      <c r="E30" t="s">
        <v>1325</v>
      </c>
    </row>
    <row r="31" spans="2:5" ht="10.5" customHeight="1">
      <c r="B31" s="1" t="s">
        <v>1354</v>
      </c>
      <c r="C31" s="1" t="s">
        <v>682</v>
      </c>
      <c r="D31">
        <v>2023</v>
      </c>
      <c r="E31" t="s">
        <v>1325</v>
      </c>
    </row>
    <row r="32" spans="2:5" ht="10.5" customHeight="1">
      <c r="B32" s="1" t="s">
        <v>1354</v>
      </c>
      <c r="C32" s="1" t="s">
        <v>1368</v>
      </c>
      <c r="D32">
        <v>2023</v>
      </c>
      <c r="E32" t="s">
        <v>1325</v>
      </c>
    </row>
    <row r="33" spans="2:5" ht="10.5" customHeight="1">
      <c r="B33" s="1" t="s">
        <v>1354</v>
      </c>
      <c r="C33" s="1" t="s">
        <v>1369</v>
      </c>
      <c r="D33">
        <v>2023</v>
      </c>
      <c r="E33" t="s">
        <v>1325</v>
      </c>
    </row>
    <row r="34" spans="2:5" ht="10.5" customHeight="1">
      <c r="B34" s="1" t="s">
        <v>1354</v>
      </c>
      <c r="C34" s="1" t="s">
        <v>1370</v>
      </c>
      <c r="D34">
        <v>2023</v>
      </c>
      <c r="E34" t="s">
        <v>1325</v>
      </c>
    </row>
    <row r="35" spans="2:5" ht="10.5" customHeight="1">
      <c r="B35" s="1" t="s">
        <v>1354</v>
      </c>
      <c r="C35" s="1" t="s">
        <v>1371</v>
      </c>
      <c r="D35">
        <v>2023</v>
      </c>
      <c r="E35" t="s">
        <v>1325</v>
      </c>
    </row>
    <row r="36" spans="2:5" ht="10.5" customHeight="1">
      <c r="B36" s="1" t="s">
        <v>1354</v>
      </c>
      <c r="C36" s="1" t="s">
        <v>1372</v>
      </c>
      <c r="D36">
        <v>2023</v>
      </c>
      <c r="E36" t="s">
        <v>1325</v>
      </c>
    </row>
    <row r="37" spans="2:5" ht="10.5" customHeight="1">
      <c r="B37" s="1" t="s">
        <v>1354</v>
      </c>
      <c r="C37" s="1" t="s">
        <v>1373</v>
      </c>
      <c r="D37">
        <v>2023</v>
      </c>
      <c r="E37" t="s">
        <v>1325</v>
      </c>
    </row>
    <row r="38" spans="2:5" ht="10.5" customHeight="1">
      <c r="B38" s="1" t="s">
        <v>1354</v>
      </c>
      <c r="C38" s="1" t="s">
        <v>1374</v>
      </c>
      <c r="D38">
        <v>2023</v>
      </c>
      <c r="E38" t="s">
        <v>1325</v>
      </c>
    </row>
    <row r="39" spans="2:5" ht="10.5" customHeight="1">
      <c r="B39" s="1" t="s">
        <v>1354</v>
      </c>
      <c r="C39" s="1" t="s">
        <v>1375</v>
      </c>
      <c r="D39">
        <v>2023</v>
      </c>
      <c r="E39" t="s">
        <v>1325</v>
      </c>
    </row>
    <row r="40" spans="2:5" ht="10.5" customHeight="1">
      <c r="B40" s="1" t="s">
        <v>1354</v>
      </c>
      <c r="C40" s="1" t="s">
        <v>1376</v>
      </c>
      <c r="D40">
        <v>2023</v>
      </c>
      <c r="E40" t="s">
        <v>1325</v>
      </c>
    </row>
    <row r="41" spans="2:5" ht="10.5" customHeight="1">
      <c r="B41" s="1" t="s">
        <v>1354</v>
      </c>
      <c r="C41" s="1" t="s">
        <v>1377</v>
      </c>
      <c r="D41">
        <v>2023</v>
      </c>
      <c r="E41" t="s">
        <v>1325</v>
      </c>
    </row>
    <row r="42" spans="2:5" ht="10.5" customHeight="1">
      <c r="B42" s="1" t="s">
        <v>1354</v>
      </c>
      <c r="C42" s="1" t="s">
        <v>1378</v>
      </c>
      <c r="D42">
        <v>2023</v>
      </c>
      <c r="E42" t="s">
        <v>1325</v>
      </c>
    </row>
    <row r="43" spans="2:5" ht="10.5" customHeight="1">
      <c r="B43" s="1" t="s">
        <v>1354</v>
      </c>
      <c r="C43" s="1" t="s">
        <v>1379</v>
      </c>
      <c r="D43">
        <v>2023</v>
      </c>
      <c r="E43" t="s">
        <v>1325</v>
      </c>
    </row>
    <row r="44" spans="2:5" ht="10.5" customHeight="1">
      <c r="B44" s="1" t="s">
        <v>1354</v>
      </c>
      <c r="C44" s="1" t="s">
        <v>1380</v>
      </c>
      <c r="D44">
        <v>2023</v>
      </c>
      <c r="E44" t="s">
        <v>1325</v>
      </c>
    </row>
    <row r="45" spans="2:5" ht="10.5" customHeight="1">
      <c r="B45" s="1" t="s">
        <v>1354</v>
      </c>
      <c r="C45" s="1" t="s">
        <v>1381</v>
      </c>
      <c r="D45">
        <v>2023</v>
      </c>
      <c r="E45" t="s">
        <v>1325</v>
      </c>
    </row>
    <row r="46" spans="2:5" ht="10.5" customHeight="1">
      <c r="B46" s="1" t="s">
        <v>1354</v>
      </c>
      <c r="C46" s="1" t="s">
        <v>1382</v>
      </c>
      <c r="D46">
        <v>2023</v>
      </c>
      <c r="E46" t="s">
        <v>1325</v>
      </c>
    </row>
    <row r="47" spans="2:5" ht="10.5" customHeight="1">
      <c r="B47" s="1" t="s">
        <v>1354</v>
      </c>
      <c r="C47" s="1" t="s">
        <v>1383</v>
      </c>
      <c r="D47">
        <v>2023</v>
      </c>
      <c r="E47" t="s">
        <v>1325</v>
      </c>
    </row>
    <row r="48" spans="2:5" ht="10.5" customHeight="1">
      <c r="B48" s="1" t="s">
        <v>1354</v>
      </c>
      <c r="C48" s="1" t="s">
        <v>1384</v>
      </c>
      <c r="D48">
        <v>2023</v>
      </c>
      <c r="E48" t="s">
        <v>1325</v>
      </c>
    </row>
    <row r="49" spans="2:5" ht="10.5" customHeight="1">
      <c r="B49" s="1" t="s">
        <v>1354</v>
      </c>
      <c r="C49" s="1" t="s">
        <v>1385</v>
      </c>
      <c r="D49">
        <v>2023</v>
      </c>
      <c r="E49" t="s">
        <v>1325</v>
      </c>
    </row>
    <row r="50" spans="2:5" ht="10.5" customHeight="1">
      <c r="B50" s="1" t="s">
        <v>1354</v>
      </c>
      <c r="C50" s="1" t="s">
        <v>1386</v>
      </c>
      <c r="D50">
        <v>2023</v>
      </c>
      <c r="E50" t="s">
        <v>1325</v>
      </c>
    </row>
    <row r="51" spans="2:5" ht="10.5" customHeight="1">
      <c r="B51" s="1" t="s">
        <v>1354</v>
      </c>
      <c r="C51" s="1" t="s">
        <v>1387</v>
      </c>
      <c r="D51">
        <v>2023</v>
      </c>
      <c r="E51" t="s">
        <v>1325</v>
      </c>
    </row>
    <row r="52" spans="2:5" ht="10.5" customHeight="1">
      <c r="B52" s="1" t="s">
        <v>1354</v>
      </c>
      <c r="C52" s="1" t="s">
        <v>1388</v>
      </c>
      <c r="D52">
        <v>2023</v>
      </c>
      <c r="E52" t="s">
        <v>1325</v>
      </c>
    </row>
    <row r="53" spans="2:5" ht="10.5" customHeight="1">
      <c r="B53" s="1" t="s">
        <v>1354</v>
      </c>
      <c r="C53" s="1" t="s">
        <v>1389</v>
      </c>
      <c r="D53">
        <v>2023</v>
      </c>
      <c r="E53" t="s">
        <v>1325</v>
      </c>
    </row>
    <row r="54" spans="2:5" ht="10.5" customHeight="1">
      <c r="B54" s="1" t="s">
        <v>1354</v>
      </c>
      <c r="C54" s="1" t="s">
        <v>1390</v>
      </c>
      <c r="D54">
        <v>2023</v>
      </c>
      <c r="E54" t="s">
        <v>1325</v>
      </c>
    </row>
    <row r="55" spans="2:5" ht="10.5" customHeight="1">
      <c r="B55" s="1" t="s">
        <v>1354</v>
      </c>
      <c r="C55" s="1" t="s">
        <v>1391</v>
      </c>
      <c r="D55">
        <v>2023</v>
      </c>
      <c r="E55" t="s">
        <v>1325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1392</v>
      </c>
      <c r="B1" t="s">
        <v>1393</v>
      </c>
    </row>
    <row r="2" spans="1:2" ht="10.5" customHeight="1">
      <c r="A2" s="1" t="s">
        <v>1394</v>
      </c>
      <c r="B2" t="s">
        <v>1115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1395</v>
      </c>
      <c r="DR1" s="133" t="s">
        <v>1396</v>
      </c>
      <c r="DS1" s="133" t="s">
        <v>697</v>
      </c>
      <c r="DT1" s="133" t="s">
        <v>1397</v>
      </c>
      <c r="DU1" s="133" t="s">
        <v>700</v>
      </c>
      <c r="DV1" s="133" t="s">
        <v>702</v>
      </c>
      <c r="DW1" s="133" t="s">
        <v>665</v>
      </c>
      <c r="DX1" t="s">
        <v>666</v>
      </c>
      <c r="DY1" t="s">
        <v>669</v>
      </c>
      <c r="DZ1" t="s">
        <v>672</v>
      </c>
      <c r="EA1" t="s">
        <v>675</v>
      </c>
      <c r="EB1" s="133" t="s">
        <v>1398</v>
      </c>
      <c r="EC1" s="133" t="s">
        <v>1399</v>
      </c>
      <c r="ED1" s="133" t="s">
        <v>1400</v>
      </c>
      <c r="EE1" s="133" t="s">
        <v>1401</v>
      </c>
      <c r="EF1" t="s">
        <v>1402</v>
      </c>
      <c r="EG1" s="133" t="s">
        <v>1403</v>
      </c>
      <c r="EH1" s="133" t="s">
        <v>1404</v>
      </c>
      <c r="EI1" s="133" t="s">
        <v>1405</v>
      </c>
    </row>
    <row r="2" spans="1:139" ht="10.5" customHeight="1">
      <c r="DQ2" t="s">
        <v>1406</v>
      </c>
      <c r="DR2" t="s">
        <v>1407</v>
      </c>
      <c r="DS2" t="s">
        <v>1408</v>
      </c>
      <c r="DT2" t="s">
        <v>1409</v>
      </c>
      <c r="DU2" t="s">
        <v>1410</v>
      </c>
      <c r="DV2" t="s">
        <v>1411</v>
      </c>
      <c r="DW2" t="s">
        <v>665</v>
      </c>
      <c r="DX2" t="s">
        <v>1412</v>
      </c>
      <c r="DY2" t="s">
        <v>1413</v>
      </c>
      <c r="DZ2" t="s">
        <v>1414</v>
      </c>
      <c r="EA2" t="s">
        <v>1415</v>
      </c>
      <c r="EB2" t="s">
        <v>1416</v>
      </c>
      <c r="EC2" t="s">
        <v>1417</v>
      </c>
      <c r="ED2" t="s">
        <v>1418</v>
      </c>
      <c r="EE2" t="s">
        <v>1419</v>
      </c>
      <c r="EF2" t="s">
        <v>1354</v>
      </c>
      <c r="EG2" t="s">
        <v>1420</v>
      </c>
      <c r="EH2" t="s">
        <v>1421</v>
      </c>
      <c r="EI2" t="s">
        <v>1422</v>
      </c>
    </row>
    <row r="3" spans="1:139" ht="10.5" customHeight="1">
      <c r="DR3" t="s">
        <v>651</v>
      </c>
      <c r="DW3">
        <v>26322473</v>
      </c>
      <c r="DX3" t="s">
        <v>1423</v>
      </c>
      <c r="DY3" t="s">
        <v>1424</v>
      </c>
      <c r="DZ3" t="s">
        <v>1425</v>
      </c>
      <c r="EA3" t="s">
        <v>1426</v>
      </c>
      <c r="EF3" t="s">
        <v>682</v>
      </c>
      <c r="EG3" t="s">
        <v>1427</v>
      </c>
      <c r="EI3" t="s">
        <v>1428</v>
      </c>
    </row>
    <row r="4" spans="1:139" ht="10.5" customHeight="1">
      <c r="DR4" t="s">
        <v>651</v>
      </c>
      <c r="DW4">
        <v>28819374</v>
      </c>
      <c r="DX4" t="s">
        <v>1429</v>
      </c>
      <c r="DY4" t="s">
        <v>1430</v>
      </c>
      <c r="DZ4" t="s">
        <v>1431</v>
      </c>
      <c r="EA4" t="s">
        <v>1432</v>
      </c>
      <c r="EB4" s="134">
        <v>41765</v>
      </c>
      <c r="EF4" t="s">
        <v>1362</v>
      </c>
      <c r="EG4" t="s">
        <v>1433</v>
      </c>
      <c r="EI4" t="s">
        <v>1428</v>
      </c>
    </row>
    <row r="5" spans="1:139" ht="10.5" customHeight="1">
      <c r="DR5" t="s">
        <v>651</v>
      </c>
      <c r="DW5">
        <v>26318885</v>
      </c>
      <c r="DX5" t="s">
        <v>1434</v>
      </c>
      <c r="DY5" t="s">
        <v>1435</v>
      </c>
      <c r="DZ5" t="s">
        <v>1436</v>
      </c>
      <c r="EA5" t="s">
        <v>1437</v>
      </c>
      <c r="EF5" t="s">
        <v>1362</v>
      </c>
      <c r="EG5" t="s">
        <v>1433</v>
      </c>
      <c r="EI5" t="s">
        <v>1428</v>
      </c>
    </row>
    <row r="6" spans="1:139" ht="10.5" customHeight="1">
      <c r="DR6" t="s">
        <v>651</v>
      </c>
      <c r="DW6">
        <v>26448590</v>
      </c>
      <c r="DX6" t="s">
        <v>1438</v>
      </c>
      <c r="DY6" t="s">
        <v>1439</v>
      </c>
      <c r="DZ6" t="s">
        <v>1440</v>
      </c>
      <c r="EA6" t="s">
        <v>1441</v>
      </c>
      <c r="EB6" s="134">
        <v>41252</v>
      </c>
      <c r="EF6" t="s">
        <v>1362</v>
      </c>
      <c r="EG6" t="s">
        <v>1433</v>
      </c>
      <c r="EI6" t="s">
        <v>1428</v>
      </c>
    </row>
    <row r="7" spans="1:139" ht="10.5" customHeight="1">
      <c r="DR7" t="s">
        <v>651</v>
      </c>
      <c r="DW7">
        <v>26485575</v>
      </c>
      <c r="DX7" t="s">
        <v>1442</v>
      </c>
      <c r="DY7" t="s">
        <v>1443</v>
      </c>
      <c r="DZ7" t="s">
        <v>1444</v>
      </c>
      <c r="EA7" t="s">
        <v>1445</v>
      </c>
      <c r="EB7" s="134">
        <v>37544</v>
      </c>
      <c r="EF7" t="s">
        <v>1360</v>
      </c>
      <c r="EG7" t="s">
        <v>1446</v>
      </c>
      <c r="EI7" t="s">
        <v>1428</v>
      </c>
    </row>
    <row r="8" spans="1:139" ht="10.5" customHeight="1">
      <c r="DR8" t="s">
        <v>651</v>
      </c>
      <c r="DW8">
        <v>26485577</v>
      </c>
      <c r="DX8" t="s">
        <v>1447</v>
      </c>
      <c r="DY8" t="s">
        <v>1448</v>
      </c>
      <c r="DZ8" t="s">
        <v>1449</v>
      </c>
      <c r="EA8" t="s">
        <v>1450</v>
      </c>
      <c r="EF8" t="s">
        <v>682</v>
      </c>
      <c r="EG8" t="s">
        <v>1427</v>
      </c>
      <c r="EI8" t="s">
        <v>1428</v>
      </c>
    </row>
    <row r="9" spans="1:139" ht="10.5" customHeight="1">
      <c r="DR9" t="s">
        <v>651</v>
      </c>
      <c r="DW9">
        <v>26318876</v>
      </c>
      <c r="DX9" t="s">
        <v>1451</v>
      </c>
      <c r="DY9" t="s">
        <v>1452</v>
      </c>
      <c r="DZ9" t="s">
        <v>1440</v>
      </c>
      <c r="EA9" t="s">
        <v>1453</v>
      </c>
      <c r="EF9" t="s">
        <v>1362</v>
      </c>
      <c r="EG9" t="s">
        <v>1433</v>
      </c>
      <c r="EI9" t="s">
        <v>1428</v>
      </c>
    </row>
    <row r="10" spans="1:139" ht="10.5" customHeight="1">
      <c r="DR10" t="s">
        <v>651</v>
      </c>
      <c r="DW10">
        <v>26485720</v>
      </c>
      <c r="DX10" t="s">
        <v>1454</v>
      </c>
      <c r="DY10" t="s">
        <v>1455</v>
      </c>
      <c r="DZ10" t="s">
        <v>1449</v>
      </c>
      <c r="EA10" t="s">
        <v>1456</v>
      </c>
      <c r="EF10" t="s">
        <v>1360</v>
      </c>
      <c r="EG10" t="s">
        <v>1446</v>
      </c>
      <c r="EI10" t="s">
        <v>1428</v>
      </c>
    </row>
    <row r="11" spans="1:139" ht="10.5" customHeight="1">
      <c r="DR11" t="s">
        <v>651</v>
      </c>
      <c r="DW11">
        <v>31299365</v>
      </c>
      <c r="DX11" t="s">
        <v>1457</v>
      </c>
      <c r="DY11" t="s">
        <v>1458</v>
      </c>
      <c r="DZ11" t="s">
        <v>1459</v>
      </c>
      <c r="EA11" t="s">
        <v>1460</v>
      </c>
      <c r="EF11" t="s">
        <v>1362</v>
      </c>
      <c r="EG11" t="s">
        <v>1433</v>
      </c>
      <c r="EI11" t="s">
        <v>1428</v>
      </c>
    </row>
    <row r="12" spans="1:139" ht="10.5" customHeight="1">
      <c r="DR12" t="s">
        <v>651</v>
      </c>
      <c r="DW12">
        <v>27321299</v>
      </c>
      <c r="DX12" t="s">
        <v>1461</v>
      </c>
      <c r="DY12" t="s">
        <v>1462</v>
      </c>
      <c r="DZ12" t="s">
        <v>1463</v>
      </c>
      <c r="EA12" t="s">
        <v>1464</v>
      </c>
      <c r="EF12" t="s">
        <v>682</v>
      </c>
      <c r="EG12" t="s">
        <v>1427</v>
      </c>
      <c r="EI12" t="s">
        <v>1428</v>
      </c>
    </row>
    <row r="13" spans="1:139" ht="10.5" customHeight="1">
      <c r="DR13" t="s">
        <v>651</v>
      </c>
      <c r="DW13">
        <v>26322430</v>
      </c>
      <c r="DX13" t="s">
        <v>1465</v>
      </c>
      <c r="DY13" t="s">
        <v>1466</v>
      </c>
      <c r="DZ13" t="s">
        <v>1467</v>
      </c>
      <c r="EA13" t="s">
        <v>1468</v>
      </c>
      <c r="EF13" t="s">
        <v>682</v>
      </c>
      <c r="EG13" t="s">
        <v>1427</v>
      </c>
      <c r="EI13" t="s">
        <v>1428</v>
      </c>
    </row>
    <row r="14" spans="1:139" ht="10.5" customHeight="1">
      <c r="DR14" t="s">
        <v>651</v>
      </c>
      <c r="DW14">
        <v>26485687</v>
      </c>
      <c r="DX14" t="s">
        <v>1469</v>
      </c>
      <c r="DY14" t="s">
        <v>1470</v>
      </c>
      <c r="DZ14" t="s">
        <v>1471</v>
      </c>
      <c r="EA14" t="s">
        <v>1472</v>
      </c>
      <c r="EF14" t="s">
        <v>682</v>
      </c>
      <c r="EG14" t="s">
        <v>1427</v>
      </c>
      <c r="EI14" t="s">
        <v>1428</v>
      </c>
    </row>
    <row r="15" spans="1:139" ht="10.5" customHeight="1">
      <c r="DR15" t="s">
        <v>651</v>
      </c>
      <c r="DW15">
        <v>26485611</v>
      </c>
      <c r="DX15" t="s">
        <v>1473</v>
      </c>
      <c r="DY15" t="s">
        <v>1474</v>
      </c>
      <c r="DZ15" t="s">
        <v>1475</v>
      </c>
      <c r="EA15" t="s">
        <v>1476</v>
      </c>
      <c r="EF15" t="s">
        <v>682</v>
      </c>
      <c r="EG15" t="s">
        <v>1427</v>
      </c>
      <c r="EI15" t="s">
        <v>1428</v>
      </c>
    </row>
    <row r="16" spans="1:139" ht="10.5" customHeight="1">
      <c r="DR16" t="s">
        <v>651</v>
      </c>
      <c r="DW16">
        <v>28823140</v>
      </c>
      <c r="DX16" t="s">
        <v>1477</v>
      </c>
      <c r="DY16" t="s">
        <v>1478</v>
      </c>
      <c r="DZ16" t="s">
        <v>1444</v>
      </c>
      <c r="EA16" t="s">
        <v>1479</v>
      </c>
      <c r="EF16" t="s">
        <v>682</v>
      </c>
      <c r="EG16" t="s">
        <v>1427</v>
      </c>
      <c r="EI16" t="s">
        <v>1428</v>
      </c>
    </row>
    <row r="17" spans="122:139" ht="10.5" customHeight="1">
      <c r="DR17" t="s">
        <v>651</v>
      </c>
      <c r="DW17">
        <v>26322459</v>
      </c>
      <c r="DX17" t="s">
        <v>667</v>
      </c>
      <c r="DY17" t="s">
        <v>670</v>
      </c>
      <c r="DZ17" t="s">
        <v>673</v>
      </c>
      <c r="EA17" t="s">
        <v>676</v>
      </c>
      <c r="EF17" t="s">
        <v>682</v>
      </c>
      <c r="EG17" t="s">
        <v>1427</v>
      </c>
      <c r="EI17" t="s">
        <v>1428</v>
      </c>
    </row>
    <row r="18" spans="122:139" ht="10.5" customHeight="1">
      <c r="DR18" t="s">
        <v>651</v>
      </c>
      <c r="DW18">
        <v>26322440</v>
      </c>
      <c r="DX18" t="s">
        <v>1480</v>
      </c>
      <c r="DY18" t="s">
        <v>1481</v>
      </c>
      <c r="DZ18" t="s">
        <v>1482</v>
      </c>
      <c r="EA18" t="s">
        <v>1483</v>
      </c>
      <c r="EF18" t="s">
        <v>682</v>
      </c>
      <c r="EG18" t="s">
        <v>1427</v>
      </c>
      <c r="EI18" t="s">
        <v>1428</v>
      </c>
    </row>
    <row r="19" spans="122:139" ht="10.5" customHeight="1">
      <c r="DR19" t="s">
        <v>651</v>
      </c>
      <c r="DW19">
        <v>26448586</v>
      </c>
      <c r="DX19" t="s">
        <v>1484</v>
      </c>
      <c r="DY19" t="s">
        <v>1485</v>
      </c>
      <c r="DZ19" t="s">
        <v>1486</v>
      </c>
      <c r="EA19" t="s">
        <v>1487</v>
      </c>
      <c r="EF19" t="s">
        <v>1362</v>
      </c>
      <c r="EG19" t="s">
        <v>1433</v>
      </c>
      <c r="EI19" t="s">
        <v>1428</v>
      </c>
    </row>
    <row r="20" spans="122:139" ht="10.5" customHeight="1">
      <c r="DR20" t="s">
        <v>651</v>
      </c>
      <c r="DW20">
        <v>26772152</v>
      </c>
      <c r="DX20" t="s">
        <v>1488</v>
      </c>
      <c r="DY20" t="s">
        <v>1489</v>
      </c>
      <c r="DZ20" t="s">
        <v>1490</v>
      </c>
      <c r="EA20" t="s">
        <v>1491</v>
      </c>
      <c r="EB20" s="134">
        <v>38153</v>
      </c>
      <c r="EF20" t="s">
        <v>1359</v>
      </c>
      <c r="EG20" t="s">
        <v>1492</v>
      </c>
      <c r="EI20" t="s">
        <v>1428</v>
      </c>
    </row>
    <row r="21" spans="122:139" ht="10.5" customHeight="1">
      <c r="DR21" t="s">
        <v>651</v>
      </c>
      <c r="DW21">
        <v>30949378</v>
      </c>
      <c r="DX21" t="s">
        <v>1493</v>
      </c>
      <c r="DY21" t="s">
        <v>1489</v>
      </c>
      <c r="DZ21" t="s">
        <v>1494</v>
      </c>
      <c r="EA21" t="s">
        <v>1491</v>
      </c>
      <c r="EF21" t="s">
        <v>1359</v>
      </c>
      <c r="EG21" t="s">
        <v>1492</v>
      </c>
      <c r="EI21" t="s">
        <v>1428</v>
      </c>
    </row>
    <row r="22" spans="122:139" ht="10.5" customHeight="1">
      <c r="DR22" t="s">
        <v>651</v>
      </c>
      <c r="DW22">
        <v>26318986</v>
      </c>
      <c r="DX22" t="s">
        <v>1495</v>
      </c>
      <c r="DY22" t="s">
        <v>1496</v>
      </c>
      <c r="DZ22" t="s">
        <v>1497</v>
      </c>
      <c r="EA22" t="s">
        <v>1498</v>
      </c>
      <c r="EF22" t="s">
        <v>1362</v>
      </c>
      <c r="EG22" t="s">
        <v>1433</v>
      </c>
      <c r="EI22" t="s">
        <v>1428</v>
      </c>
    </row>
    <row r="23" spans="122:139" ht="10.5" customHeight="1">
      <c r="DR23" t="s">
        <v>651</v>
      </c>
      <c r="DW23">
        <v>27831055</v>
      </c>
      <c r="DX23" t="s">
        <v>1499</v>
      </c>
      <c r="DY23" t="s">
        <v>1500</v>
      </c>
      <c r="DZ23" t="s">
        <v>1475</v>
      </c>
      <c r="EA23" t="s">
        <v>1501</v>
      </c>
      <c r="EF23" t="s">
        <v>682</v>
      </c>
      <c r="EG23" t="s">
        <v>1427</v>
      </c>
      <c r="EI23" t="s">
        <v>1428</v>
      </c>
    </row>
    <row r="24" spans="122:139" ht="10.5" customHeight="1">
      <c r="DR24" t="s">
        <v>651</v>
      </c>
      <c r="DW24">
        <v>26322502</v>
      </c>
      <c r="DX24" t="s">
        <v>1502</v>
      </c>
      <c r="DY24" t="s">
        <v>1503</v>
      </c>
      <c r="DZ24" t="s">
        <v>1504</v>
      </c>
      <c r="EA24" t="s">
        <v>1505</v>
      </c>
      <c r="EF24" t="s">
        <v>682</v>
      </c>
      <c r="EG24" t="s">
        <v>1427</v>
      </c>
      <c r="EI24" t="s">
        <v>1428</v>
      </c>
    </row>
    <row r="25" spans="122:139" ht="10.5" customHeight="1">
      <c r="DR25" t="s">
        <v>651</v>
      </c>
      <c r="DW25">
        <v>26485187</v>
      </c>
      <c r="DX25" t="s">
        <v>1506</v>
      </c>
      <c r="DY25" t="s">
        <v>1507</v>
      </c>
      <c r="DZ25" t="s">
        <v>1482</v>
      </c>
      <c r="EA25" t="s">
        <v>1508</v>
      </c>
      <c r="EF25" t="s">
        <v>1360</v>
      </c>
      <c r="EG25" t="s">
        <v>1446</v>
      </c>
      <c r="EI25" t="s">
        <v>1428</v>
      </c>
    </row>
    <row r="26" spans="122:139" ht="10.5" customHeight="1">
      <c r="DR26" t="s">
        <v>651</v>
      </c>
      <c r="DW26">
        <v>26485717</v>
      </c>
      <c r="DX26" t="s">
        <v>1509</v>
      </c>
      <c r="DY26" t="s">
        <v>1510</v>
      </c>
      <c r="DZ26" t="s">
        <v>1511</v>
      </c>
      <c r="EA26" t="s">
        <v>1512</v>
      </c>
      <c r="EB26" s="134">
        <v>37544</v>
      </c>
      <c r="EF26" t="s">
        <v>1360</v>
      </c>
      <c r="EG26" t="s">
        <v>1446</v>
      </c>
      <c r="EI26" t="s">
        <v>1428</v>
      </c>
    </row>
    <row r="27" spans="122:139" ht="10.5" customHeight="1">
      <c r="DR27" t="s">
        <v>651</v>
      </c>
      <c r="DW27">
        <v>26642616</v>
      </c>
      <c r="DX27" t="s">
        <v>1513</v>
      </c>
      <c r="DY27" t="s">
        <v>1514</v>
      </c>
      <c r="DZ27" t="s">
        <v>1515</v>
      </c>
      <c r="EA27" t="s">
        <v>1516</v>
      </c>
      <c r="EF27" t="s">
        <v>682</v>
      </c>
      <c r="EG27" t="s">
        <v>1427</v>
      </c>
      <c r="EI27" t="s">
        <v>1428</v>
      </c>
    </row>
    <row r="28" spans="122:139" ht="10.5" customHeight="1">
      <c r="DR28" t="s">
        <v>651</v>
      </c>
      <c r="DW28">
        <v>26495867</v>
      </c>
      <c r="DX28" t="s">
        <v>1517</v>
      </c>
      <c r="DY28" t="s">
        <v>1518</v>
      </c>
      <c r="DZ28" t="s">
        <v>852</v>
      </c>
      <c r="EA28" t="s">
        <v>1519</v>
      </c>
      <c r="EF28" t="s">
        <v>1355</v>
      </c>
      <c r="EG28" t="s">
        <v>1520</v>
      </c>
      <c r="EI28" t="s">
        <v>1428</v>
      </c>
    </row>
    <row r="29" spans="122:139" ht="10.5" customHeight="1">
      <c r="DR29" t="s">
        <v>651</v>
      </c>
      <c r="DW29">
        <v>26495865</v>
      </c>
      <c r="DX29" t="s">
        <v>1521</v>
      </c>
      <c r="DY29" t="s">
        <v>1522</v>
      </c>
      <c r="DZ29" t="s">
        <v>1449</v>
      </c>
      <c r="EA29" t="s">
        <v>1523</v>
      </c>
      <c r="EF29" t="s">
        <v>1355</v>
      </c>
      <c r="EG29" t="s">
        <v>1520</v>
      </c>
      <c r="EI29" t="s">
        <v>1428</v>
      </c>
    </row>
    <row r="30" spans="122:139" ht="10.5" customHeight="1">
      <c r="DR30" t="s">
        <v>651</v>
      </c>
      <c r="DW30">
        <v>27331297</v>
      </c>
      <c r="DX30" t="s">
        <v>1524</v>
      </c>
      <c r="DY30" t="s">
        <v>1462</v>
      </c>
      <c r="DZ30" t="s">
        <v>1525</v>
      </c>
      <c r="EA30" t="s">
        <v>1464</v>
      </c>
      <c r="EF30" t="s">
        <v>682</v>
      </c>
      <c r="EG30" t="s">
        <v>1427</v>
      </c>
      <c r="EI30" t="s">
        <v>1428</v>
      </c>
    </row>
    <row r="31" spans="122:139" ht="10.5" customHeight="1">
      <c r="DR31" t="s">
        <v>651</v>
      </c>
      <c r="DW31">
        <v>26318993</v>
      </c>
      <c r="DX31" t="s">
        <v>1526</v>
      </c>
      <c r="DY31" t="s">
        <v>1527</v>
      </c>
      <c r="DZ31" t="s">
        <v>1528</v>
      </c>
      <c r="EA31" t="s">
        <v>1529</v>
      </c>
      <c r="EF31" t="s">
        <v>1362</v>
      </c>
      <c r="EG31" t="s">
        <v>1433</v>
      </c>
      <c r="EI31" t="s">
        <v>1428</v>
      </c>
    </row>
    <row r="32" spans="122:139" ht="10.5" customHeight="1">
      <c r="DR32" t="s">
        <v>651</v>
      </c>
      <c r="DW32">
        <v>26774814</v>
      </c>
      <c r="DX32" t="s">
        <v>1530</v>
      </c>
      <c r="DY32" t="s">
        <v>1531</v>
      </c>
      <c r="DZ32" t="s">
        <v>1515</v>
      </c>
      <c r="EA32" t="s">
        <v>1532</v>
      </c>
      <c r="EB32" s="134">
        <v>37484</v>
      </c>
      <c r="EF32" t="s">
        <v>682</v>
      </c>
      <c r="EG32" t="s">
        <v>1427</v>
      </c>
      <c r="EI32" t="s">
        <v>1428</v>
      </c>
    </row>
    <row r="33" spans="122:139" ht="10.5" customHeight="1">
      <c r="DR33" t="s">
        <v>651</v>
      </c>
      <c r="DW33">
        <v>26496069</v>
      </c>
      <c r="DX33" t="s">
        <v>1533</v>
      </c>
      <c r="DY33" t="s">
        <v>1534</v>
      </c>
      <c r="DZ33" t="s">
        <v>1535</v>
      </c>
      <c r="EA33" t="s">
        <v>1536</v>
      </c>
      <c r="EF33" t="s">
        <v>682</v>
      </c>
      <c r="EG33" t="s">
        <v>1427</v>
      </c>
      <c r="EI33" t="s">
        <v>1428</v>
      </c>
    </row>
    <row r="34" spans="122:139" ht="10.5" customHeight="1">
      <c r="DR34" t="s">
        <v>651</v>
      </c>
      <c r="DW34">
        <v>26522960</v>
      </c>
      <c r="DX34" t="s">
        <v>1537</v>
      </c>
      <c r="DY34" t="s">
        <v>1538</v>
      </c>
      <c r="DZ34" t="s">
        <v>1539</v>
      </c>
      <c r="EA34" t="s">
        <v>1540</v>
      </c>
      <c r="EF34" t="s">
        <v>1362</v>
      </c>
      <c r="EG34" t="s">
        <v>1433</v>
      </c>
      <c r="EI34" t="s">
        <v>1428</v>
      </c>
    </row>
    <row r="35" spans="122:139" ht="10.5" customHeight="1">
      <c r="DR35" t="s">
        <v>651</v>
      </c>
      <c r="DW35">
        <v>26322474</v>
      </c>
      <c r="DX35" t="s">
        <v>1541</v>
      </c>
      <c r="DY35" t="s">
        <v>1542</v>
      </c>
      <c r="DZ35" t="s">
        <v>1543</v>
      </c>
      <c r="EA35" t="s">
        <v>1544</v>
      </c>
      <c r="EF35" t="s">
        <v>682</v>
      </c>
      <c r="EG35" t="s">
        <v>1427</v>
      </c>
      <c r="EI35" t="s">
        <v>1428</v>
      </c>
    </row>
    <row r="36" spans="122:139" ht="10.5" customHeight="1">
      <c r="DR36" t="s">
        <v>651</v>
      </c>
      <c r="DW36">
        <v>27094684</v>
      </c>
      <c r="DX36" t="s">
        <v>1545</v>
      </c>
      <c r="DY36" t="s">
        <v>1546</v>
      </c>
      <c r="DZ36" t="s">
        <v>1547</v>
      </c>
      <c r="EA36" t="s">
        <v>1548</v>
      </c>
      <c r="EF36" t="s">
        <v>1362</v>
      </c>
      <c r="EG36" t="s">
        <v>1433</v>
      </c>
      <c r="EI36" t="s">
        <v>1428</v>
      </c>
    </row>
    <row r="37" spans="122:139" ht="10.5" customHeight="1">
      <c r="DR37" t="s">
        <v>651</v>
      </c>
      <c r="DW37">
        <v>26837653</v>
      </c>
      <c r="DX37" t="s">
        <v>1549</v>
      </c>
      <c r="DY37" t="s">
        <v>1550</v>
      </c>
      <c r="DZ37" t="s">
        <v>1551</v>
      </c>
      <c r="EA37" t="s">
        <v>1552</v>
      </c>
      <c r="EF37" t="s">
        <v>1362</v>
      </c>
      <c r="EG37" t="s">
        <v>1433</v>
      </c>
      <c r="EI37" t="s">
        <v>1428</v>
      </c>
    </row>
    <row r="38" spans="122:139" ht="10.5" customHeight="1">
      <c r="DR38" t="s">
        <v>651</v>
      </c>
      <c r="DW38">
        <v>26485674</v>
      </c>
      <c r="DX38" t="s">
        <v>1553</v>
      </c>
      <c r="DY38" t="s">
        <v>1554</v>
      </c>
      <c r="DZ38" t="s">
        <v>673</v>
      </c>
      <c r="EA38" t="s">
        <v>1555</v>
      </c>
      <c r="EF38" t="s">
        <v>682</v>
      </c>
      <c r="EG38" t="s">
        <v>1427</v>
      </c>
      <c r="EI38" t="s">
        <v>1428</v>
      </c>
    </row>
    <row r="39" spans="122:139" ht="10.5" customHeight="1">
      <c r="DR39" t="s">
        <v>651</v>
      </c>
      <c r="DW39">
        <v>31238597</v>
      </c>
      <c r="DX39" t="s">
        <v>1556</v>
      </c>
      <c r="DY39" t="s">
        <v>1557</v>
      </c>
      <c r="DZ39" t="s">
        <v>673</v>
      </c>
      <c r="EA39" t="s">
        <v>1558</v>
      </c>
      <c r="EF39" t="s">
        <v>682</v>
      </c>
      <c r="EG39" t="s">
        <v>1427</v>
      </c>
      <c r="EI39" t="s">
        <v>1428</v>
      </c>
    </row>
    <row r="40" spans="122:139" ht="10.5" customHeight="1">
      <c r="DR40" t="s">
        <v>651</v>
      </c>
      <c r="DW40">
        <v>31238708</v>
      </c>
      <c r="DX40" t="s">
        <v>1559</v>
      </c>
      <c r="DY40" t="s">
        <v>1560</v>
      </c>
      <c r="DZ40" t="s">
        <v>1543</v>
      </c>
      <c r="EA40" t="s">
        <v>1561</v>
      </c>
      <c r="EF40" t="s">
        <v>682</v>
      </c>
      <c r="EG40" t="s">
        <v>1427</v>
      </c>
      <c r="EI40" t="s">
        <v>1428</v>
      </c>
    </row>
    <row r="41" spans="122:139" ht="10.5" customHeight="1">
      <c r="DR41" t="s">
        <v>651</v>
      </c>
      <c r="DW41">
        <v>26318982</v>
      </c>
      <c r="DX41" t="s">
        <v>1562</v>
      </c>
      <c r="DY41" t="s">
        <v>1563</v>
      </c>
      <c r="DZ41" t="s">
        <v>1564</v>
      </c>
      <c r="EA41" t="s">
        <v>1565</v>
      </c>
      <c r="EF41" t="s">
        <v>1362</v>
      </c>
      <c r="EG41" t="s">
        <v>1433</v>
      </c>
      <c r="EI41" t="s">
        <v>1428</v>
      </c>
    </row>
    <row r="42" spans="122:139" ht="10.5" customHeight="1">
      <c r="DR42" t="s">
        <v>651</v>
      </c>
      <c r="DW42">
        <v>31517550</v>
      </c>
      <c r="DX42" t="s">
        <v>1566</v>
      </c>
      <c r="DY42" t="s">
        <v>1567</v>
      </c>
      <c r="DZ42" t="s">
        <v>1568</v>
      </c>
      <c r="EA42" t="s">
        <v>1569</v>
      </c>
      <c r="EF42" t="s">
        <v>1361</v>
      </c>
      <c r="EG42" t="s">
        <v>1570</v>
      </c>
      <c r="EI42" t="s">
        <v>1571</v>
      </c>
    </row>
    <row r="43" spans="122:139" ht="10.5" customHeight="1">
      <c r="DR43" t="s">
        <v>651</v>
      </c>
      <c r="DW43">
        <v>28263191</v>
      </c>
      <c r="DX43" t="s">
        <v>1572</v>
      </c>
      <c r="DY43" t="s">
        <v>1573</v>
      </c>
      <c r="DZ43" t="s">
        <v>1482</v>
      </c>
      <c r="EA43" t="s">
        <v>1574</v>
      </c>
      <c r="EF43" t="s">
        <v>682</v>
      </c>
      <c r="EG43" t="s">
        <v>1427</v>
      </c>
      <c r="EI43" t="s">
        <v>1428</v>
      </c>
    </row>
    <row r="44" spans="122:139" ht="10.5" customHeight="1">
      <c r="DR44" t="s">
        <v>651</v>
      </c>
      <c r="DW44">
        <v>31435864</v>
      </c>
      <c r="DX44" t="s">
        <v>1575</v>
      </c>
      <c r="DY44" t="s">
        <v>1576</v>
      </c>
      <c r="DZ44" t="s">
        <v>1504</v>
      </c>
      <c r="EA44" t="s">
        <v>1577</v>
      </c>
      <c r="EF44" t="s">
        <v>682</v>
      </c>
      <c r="EG44" t="s">
        <v>1427</v>
      </c>
      <c r="EI44" t="s">
        <v>1428</v>
      </c>
    </row>
    <row r="45" spans="122:139" ht="10.5" customHeight="1">
      <c r="DR45" t="s">
        <v>651</v>
      </c>
      <c r="DW45">
        <v>30898982</v>
      </c>
      <c r="DX45" t="s">
        <v>1578</v>
      </c>
      <c r="DY45" t="s">
        <v>1579</v>
      </c>
      <c r="DZ45" t="s">
        <v>1580</v>
      </c>
      <c r="EA45" t="s">
        <v>1581</v>
      </c>
      <c r="EF45" t="s">
        <v>1362</v>
      </c>
      <c r="EG45" t="s">
        <v>1433</v>
      </c>
      <c r="EI45" t="s">
        <v>1428</v>
      </c>
    </row>
    <row r="46" spans="122:139" ht="10.5" customHeight="1">
      <c r="DR46" t="s">
        <v>651</v>
      </c>
      <c r="DW46">
        <v>26794654</v>
      </c>
      <c r="DX46" t="s">
        <v>1582</v>
      </c>
      <c r="DY46" t="s">
        <v>1583</v>
      </c>
      <c r="DZ46" t="s">
        <v>1584</v>
      </c>
      <c r="EA46" t="s">
        <v>1585</v>
      </c>
      <c r="EF46" t="s">
        <v>1362</v>
      </c>
      <c r="EG46" t="s">
        <v>1433</v>
      </c>
      <c r="EI46" t="s">
        <v>1428</v>
      </c>
    </row>
    <row r="47" spans="122:139" ht="10.5" customHeight="1">
      <c r="DR47" t="s">
        <v>651</v>
      </c>
      <c r="DW47">
        <v>27855290</v>
      </c>
      <c r="DX47" t="s">
        <v>1586</v>
      </c>
      <c r="DY47" t="s">
        <v>1587</v>
      </c>
      <c r="DZ47" t="s">
        <v>1588</v>
      </c>
      <c r="EA47" t="s">
        <v>1589</v>
      </c>
      <c r="EB47" s="134">
        <v>38000</v>
      </c>
      <c r="EF47" t="s">
        <v>1362</v>
      </c>
      <c r="EG47" t="s">
        <v>1433</v>
      </c>
      <c r="EI47" t="s">
        <v>1428</v>
      </c>
    </row>
    <row r="48" spans="122:139" ht="10.5" customHeight="1">
      <c r="DR48" t="s">
        <v>651</v>
      </c>
      <c r="DW48">
        <v>31179747</v>
      </c>
      <c r="DX48" t="s">
        <v>1590</v>
      </c>
      <c r="DY48" t="s">
        <v>1591</v>
      </c>
      <c r="DZ48" t="s">
        <v>1440</v>
      </c>
      <c r="EA48" t="s">
        <v>1592</v>
      </c>
      <c r="EF48" t="s">
        <v>1362</v>
      </c>
      <c r="EG48" t="s">
        <v>1433</v>
      </c>
      <c r="EI48" t="s">
        <v>1428</v>
      </c>
    </row>
    <row r="49" spans="122:139" ht="10.5" customHeight="1">
      <c r="DR49" t="s">
        <v>651</v>
      </c>
      <c r="DW49">
        <v>31340189</v>
      </c>
      <c r="DX49" t="s">
        <v>1593</v>
      </c>
      <c r="DY49" t="s">
        <v>1594</v>
      </c>
      <c r="DZ49" t="s">
        <v>1436</v>
      </c>
      <c r="EA49" t="s">
        <v>1595</v>
      </c>
      <c r="EF49" t="s">
        <v>1362</v>
      </c>
      <c r="EG49" t="s">
        <v>1433</v>
      </c>
      <c r="EI49" t="s">
        <v>1428</v>
      </c>
    </row>
    <row r="50" spans="122:139" ht="10.5" customHeight="1">
      <c r="DR50" t="s">
        <v>651</v>
      </c>
      <c r="DW50">
        <v>31214277</v>
      </c>
      <c r="DX50" t="s">
        <v>1596</v>
      </c>
      <c r="DY50" t="s">
        <v>1597</v>
      </c>
      <c r="DZ50" t="s">
        <v>1431</v>
      </c>
      <c r="EA50" t="s">
        <v>1598</v>
      </c>
      <c r="EB50" s="134">
        <v>43397</v>
      </c>
      <c r="EF50" t="s">
        <v>1362</v>
      </c>
      <c r="EG50" t="s">
        <v>1433</v>
      </c>
      <c r="EI50" t="s">
        <v>1428</v>
      </c>
    </row>
    <row r="51" spans="122:139" ht="10.5" customHeight="1">
      <c r="DR51" t="s">
        <v>651</v>
      </c>
      <c r="DW51">
        <v>28147378</v>
      </c>
      <c r="DX51" t="s">
        <v>1599</v>
      </c>
      <c r="DY51" t="s">
        <v>1600</v>
      </c>
      <c r="DZ51" t="s">
        <v>1601</v>
      </c>
      <c r="EA51" t="s">
        <v>1602</v>
      </c>
      <c r="EF51" t="s">
        <v>1362</v>
      </c>
      <c r="EG51" t="s">
        <v>1433</v>
      </c>
      <c r="EI51" t="s">
        <v>1428</v>
      </c>
    </row>
    <row r="52" spans="122:139" ht="10.5" customHeight="1">
      <c r="DR52" t="s">
        <v>651</v>
      </c>
      <c r="DW52">
        <v>26318983</v>
      </c>
      <c r="DX52" t="s">
        <v>1603</v>
      </c>
      <c r="DY52" t="s">
        <v>1604</v>
      </c>
      <c r="DZ52" t="s">
        <v>1475</v>
      </c>
      <c r="EA52" t="s">
        <v>1605</v>
      </c>
      <c r="EF52" t="s">
        <v>1362</v>
      </c>
      <c r="EG52" t="s">
        <v>1433</v>
      </c>
      <c r="EI52" t="s">
        <v>1428</v>
      </c>
    </row>
    <row r="53" spans="122:139" ht="10.5" customHeight="1">
      <c r="DR53" t="s">
        <v>651</v>
      </c>
      <c r="DW53">
        <v>31173145</v>
      </c>
      <c r="DX53" t="s">
        <v>1606</v>
      </c>
      <c r="DY53" t="s">
        <v>1607</v>
      </c>
      <c r="DZ53" t="s">
        <v>1515</v>
      </c>
      <c r="EA53" t="s">
        <v>1608</v>
      </c>
      <c r="EF53" t="s">
        <v>1362</v>
      </c>
      <c r="EG53" t="s">
        <v>1433</v>
      </c>
      <c r="EI53" t="s">
        <v>1428</v>
      </c>
    </row>
    <row r="54" spans="122:139" ht="10.5" customHeight="1">
      <c r="DR54" t="s">
        <v>651</v>
      </c>
      <c r="DW54">
        <v>27831116</v>
      </c>
      <c r="DX54" t="s">
        <v>1609</v>
      </c>
      <c r="DY54" t="s">
        <v>1610</v>
      </c>
      <c r="DZ54" t="s">
        <v>1515</v>
      </c>
      <c r="EA54" t="s">
        <v>1611</v>
      </c>
      <c r="EF54" t="s">
        <v>682</v>
      </c>
      <c r="EG54" t="s">
        <v>1427</v>
      </c>
      <c r="EI54" t="s">
        <v>1428</v>
      </c>
    </row>
    <row r="55" spans="122:139" ht="10.5" customHeight="1">
      <c r="DR55" t="s">
        <v>651</v>
      </c>
      <c r="DW55">
        <v>26416221</v>
      </c>
      <c r="DX55" t="s">
        <v>1612</v>
      </c>
      <c r="DY55" t="s">
        <v>1613</v>
      </c>
      <c r="DZ55" t="s">
        <v>1440</v>
      </c>
      <c r="EA55" t="s">
        <v>1614</v>
      </c>
      <c r="EB55" s="134">
        <v>41031</v>
      </c>
      <c r="EF55" t="s">
        <v>1362</v>
      </c>
      <c r="EG55" t="s">
        <v>1433</v>
      </c>
      <c r="EI55" t="s">
        <v>1428</v>
      </c>
    </row>
    <row r="56" spans="122:139" ht="10.5" customHeight="1">
      <c r="DR56" t="s">
        <v>651</v>
      </c>
      <c r="DW56">
        <v>31506311</v>
      </c>
      <c r="DX56" t="s">
        <v>1615</v>
      </c>
      <c r="DY56" t="s">
        <v>1616</v>
      </c>
      <c r="DZ56" t="s">
        <v>1617</v>
      </c>
      <c r="EA56" t="s">
        <v>1618</v>
      </c>
      <c r="EF56" t="s">
        <v>682</v>
      </c>
      <c r="EG56" t="s">
        <v>1427</v>
      </c>
      <c r="EI56" t="s">
        <v>1428</v>
      </c>
    </row>
    <row r="57" spans="122:139" ht="10.5" customHeight="1">
      <c r="DR57" t="s">
        <v>651</v>
      </c>
      <c r="DW57">
        <v>30920448</v>
      </c>
      <c r="DX57" t="s">
        <v>1619</v>
      </c>
      <c r="DY57" t="s">
        <v>1620</v>
      </c>
      <c r="DZ57" t="s">
        <v>1436</v>
      </c>
      <c r="EA57" t="s">
        <v>1621</v>
      </c>
      <c r="EB57" s="134">
        <v>40436</v>
      </c>
      <c r="EF57" t="s">
        <v>1362</v>
      </c>
      <c r="EG57" t="s">
        <v>1433</v>
      </c>
      <c r="EI57" t="s">
        <v>1428</v>
      </c>
    </row>
    <row r="58" spans="122:139" ht="10.5" customHeight="1">
      <c r="DR58" t="s">
        <v>651</v>
      </c>
      <c r="DW58">
        <v>31370248</v>
      </c>
      <c r="DX58" t="s">
        <v>1622</v>
      </c>
      <c r="DY58" t="s">
        <v>1623</v>
      </c>
      <c r="DZ58" t="s">
        <v>1617</v>
      </c>
      <c r="EA58" t="s">
        <v>1624</v>
      </c>
      <c r="EF58" t="s">
        <v>682</v>
      </c>
      <c r="EG58" t="s">
        <v>1427</v>
      </c>
      <c r="EI58" t="s">
        <v>1428</v>
      </c>
    </row>
    <row r="59" spans="122:139" ht="10.5" customHeight="1">
      <c r="DR59" t="s">
        <v>651</v>
      </c>
      <c r="DW59">
        <v>31464282</v>
      </c>
      <c r="DX59" t="s">
        <v>1625</v>
      </c>
      <c r="DY59" t="s">
        <v>1626</v>
      </c>
      <c r="DZ59" t="s">
        <v>1627</v>
      </c>
      <c r="EA59" t="s">
        <v>1628</v>
      </c>
      <c r="EF59" t="s">
        <v>682</v>
      </c>
      <c r="EG59" t="s">
        <v>1427</v>
      </c>
      <c r="EI59" t="s">
        <v>1428</v>
      </c>
    </row>
    <row r="60" spans="122:139" ht="10.5" customHeight="1">
      <c r="DR60" t="s">
        <v>651</v>
      </c>
      <c r="DW60">
        <v>26318820</v>
      </c>
      <c r="DX60" t="s">
        <v>1629</v>
      </c>
      <c r="DY60" t="s">
        <v>1630</v>
      </c>
      <c r="DZ60" t="s">
        <v>1631</v>
      </c>
      <c r="EA60" t="s">
        <v>1632</v>
      </c>
      <c r="EF60" t="s">
        <v>1362</v>
      </c>
      <c r="EG60" t="s">
        <v>1433</v>
      </c>
      <c r="EI60" t="s">
        <v>1428</v>
      </c>
    </row>
    <row r="61" spans="122:139" ht="10.5" customHeight="1">
      <c r="DR61" t="s">
        <v>651</v>
      </c>
      <c r="DW61">
        <v>26836345</v>
      </c>
      <c r="DX61" t="s">
        <v>1633</v>
      </c>
      <c r="DY61" t="s">
        <v>1634</v>
      </c>
      <c r="DZ61" t="s">
        <v>1543</v>
      </c>
      <c r="EA61" t="s">
        <v>1635</v>
      </c>
      <c r="EF61" t="s">
        <v>682</v>
      </c>
      <c r="EG61" t="s">
        <v>1427</v>
      </c>
      <c r="EI61" t="s">
        <v>1428</v>
      </c>
    </row>
    <row r="62" spans="122:139" ht="10.5" customHeight="1">
      <c r="DR62" t="s">
        <v>651</v>
      </c>
      <c r="DW62">
        <v>26406211</v>
      </c>
      <c r="DX62" t="s">
        <v>1636</v>
      </c>
      <c r="DY62" t="s">
        <v>1637</v>
      </c>
      <c r="DZ62" t="s">
        <v>1638</v>
      </c>
      <c r="EA62" t="s">
        <v>1639</v>
      </c>
      <c r="EF62" t="s">
        <v>1362</v>
      </c>
      <c r="EG62" t="s">
        <v>1433</v>
      </c>
      <c r="EI62" t="s">
        <v>1428</v>
      </c>
    </row>
    <row r="63" spans="122:139" ht="10.5" customHeight="1">
      <c r="DR63" t="s">
        <v>651</v>
      </c>
      <c r="DW63">
        <v>26502786</v>
      </c>
      <c r="DX63" t="s">
        <v>1640</v>
      </c>
      <c r="DY63" t="s">
        <v>1641</v>
      </c>
      <c r="DZ63" t="s">
        <v>1638</v>
      </c>
      <c r="EA63" t="s">
        <v>1642</v>
      </c>
      <c r="EF63" t="s">
        <v>1362</v>
      </c>
      <c r="EG63" t="s">
        <v>1433</v>
      </c>
      <c r="EI63" t="s">
        <v>1428</v>
      </c>
    </row>
    <row r="64" spans="122:139" ht="10.5" customHeight="1">
      <c r="DR64" t="s">
        <v>651</v>
      </c>
      <c r="DW64">
        <v>30387746</v>
      </c>
      <c r="DX64" t="s">
        <v>1643</v>
      </c>
      <c r="DY64" t="s">
        <v>1644</v>
      </c>
      <c r="DZ64" t="s">
        <v>1515</v>
      </c>
      <c r="EA64" t="s">
        <v>1645</v>
      </c>
      <c r="EF64" t="s">
        <v>1362</v>
      </c>
      <c r="EG64" t="s">
        <v>1433</v>
      </c>
      <c r="EI64" t="s">
        <v>1428</v>
      </c>
    </row>
    <row r="65" spans="122:139" ht="10.5" customHeight="1">
      <c r="DR65" t="s">
        <v>651</v>
      </c>
      <c r="DW65">
        <v>30898488</v>
      </c>
      <c r="DX65" t="s">
        <v>1646</v>
      </c>
      <c r="DY65" t="s">
        <v>1647</v>
      </c>
      <c r="DZ65" t="s">
        <v>852</v>
      </c>
      <c r="EA65" t="s">
        <v>1648</v>
      </c>
      <c r="EF65" t="s">
        <v>682</v>
      </c>
      <c r="EG65" t="s">
        <v>1427</v>
      </c>
      <c r="EI65" t="s">
        <v>1428</v>
      </c>
    </row>
    <row r="66" spans="122:139" ht="10.5" customHeight="1">
      <c r="DR66" t="s">
        <v>651</v>
      </c>
      <c r="DW66">
        <v>26322492</v>
      </c>
      <c r="DX66" t="s">
        <v>1649</v>
      </c>
      <c r="DY66" t="s">
        <v>1650</v>
      </c>
      <c r="DZ66" t="s">
        <v>1543</v>
      </c>
      <c r="EA66" t="s">
        <v>1651</v>
      </c>
      <c r="EF66" t="s">
        <v>682</v>
      </c>
      <c r="EG66" t="s">
        <v>1427</v>
      </c>
      <c r="EI66" t="s">
        <v>1428</v>
      </c>
    </row>
    <row r="67" spans="122:139" ht="10.5" customHeight="1">
      <c r="DR67" t="s">
        <v>651</v>
      </c>
      <c r="DW67">
        <v>28798366</v>
      </c>
      <c r="DX67" t="s">
        <v>849</v>
      </c>
      <c r="DY67" t="s">
        <v>851</v>
      </c>
      <c r="DZ67" t="s">
        <v>852</v>
      </c>
      <c r="EA67" t="s">
        <v>850</v>
      </c>
      <c r="EF67" t="s">
        <v>682</v>
      </c>
      <c r="EG67" t="s">
        <v>1427</v>
      </c>
      <c r="EI67" t="s">
        <v>1428</v>
      </c>
    </row>
    <row r="68" spans="122:139" ht="10.5" customHeight="1">
      <c r="DR68" t="s">
        <v>651</v>
      </c>
      <c r="DW68">
        <v>31516198</v>
      </c>
      <c r="DX68" t="s">
        <v>1652</v>
      </c>
      <c r="DY68" t="s">
        <v>1653</v>
      </c>
      <c r="DZ68" t="s">
        <v>852</v>
      </c>
      <c r="EA68" t="s">
        <v>1654</v>
      </c>
      <c r="EF68" t="s">
        <v>682</v>
      </c>
      <c r="EG68" t="s">
        <v>1427</v>
      </c>
      <c r="EI68" t="s">
        <v>1571</v>
      </c>
    </row>
    <row r="69" spans="122:139" ht="10.5" customHeight="1">
      <c r="DR69" t="s">
        <v>651</v>
      </c>
      <c r="DW69">
        <v>31221178</v>
      </c>
      <c r="DX69" t="s">
        <v>1655</v>
      </c>
      <c r="DY69" t="s">
        <v>1656</v>
      </c>
      <c r="DZ69" t="s">
        <v>1568</v>
      </c>
      <c r="EA69" t="s">
        <v>1657</v>
      </c>
      <c r="EF69" t="s">
        <v>1361</v>
      </c>
      <c r="EG69" t="s">
        <v>1570</v>
      </c>
      <c r="EI69" t="s">
        <v>1428</v>
      </c>
    </row>
    <row r="70" spans="122:139" ht="10.5" customHeight="1">
      <c r="DR70" t="s">
        <v>651</v>
      </c>
      <c r="DW70">
        <v>31238678</v>
      </c>
      <c r="DX70" t="s">
        <v>1658</v>
      </c>
      <c r="DY70" t="s">
        <v>1659</v>
      </c>
      <c r="DZ70" t="s">
        <v>673</v>
      </c>
      <c r="EA70" t="s">
        <v>1660</v>
      </c>
      <c r="EF70" t="s">
        <v>682</v>
      </c>
      <c r="EG70" t="s">
        <v>1427</v>
      </c>
      <c r="EI70" t="s">
        <v>1428</v>
      </c>
    </row>
    <row r="71" spans="122:139" ht="10.5" customHeight="1">
      <c r="DR71" t="s">
        <v>651</v>
      </c>
      <c r="DW71">
        <v>31464203</v>
      </c>
      <c r="DX71" t="s">
        <v>1661</v>
      </c>
      <c r="DY71" t="s">
        <v>1662</v>
      </c>
      <c r="DZ71" t="s">
        <v>1663</v>
      </c>
      <c r="EA71" t="s">
        <v>1664</v>
      </c>
      <c r="EF71" t="s">
        <v>682</v>
      </c>
      <c r="EG71" t="s">
        <v>1427</v>
      </c>
      <c r="EI71" t="s">
        <v>1428</v>
      </c>
    </row>
    <row r="72" spans="122:139" ht="10.5" customHeight="1">
      <c r="DR72" t="s">
        <v>651</v>
      </c>
      <c r="DW72">
        <v>28967647</v>
      </c>
      <c r="DX72" t="s">
        <v>1665</v>
      </c>
      <c r="DY72" t="s">
        <v>1666</v>
      </c>
      <c r="DZ72" t="s">
        <v>1667</v>
      </c>
      <c r="EA72" t="s">
        <v>1668</v>
      </c>
      <c r="EF72" t="s">
        <v>1387</v>
      </c>
      <c r="EG72" t="s">
        <v>1669</v>
      </c>
      <c r="EI72" t="s">
        <v>1428</v>
      </c>
    </row>
    <row r="73" spans="122:139" ht="10.5" customHeight="1">
      <c r="DR73" t="s">
        <v>651</v>
      </c>
      <c r="DW73">
        <v>26318984</v>
      </c>
      <c r="DX73" t="s">
        <v>1670</v>
      </c>
      <c r="DY73" t="s">
        <v>1671</v>
      </c>
      <c r="DZ73" t="s">
        <v>1504</v>
      </c>
      <c r="EA73" t="s">
        <v>1672</v>
      </c>
      <c r="EF73" t="s">
        <v>1362</v>
      </c>
      <c r="EG73" t="s">
        <v>1433</v>
      </c>
      <c r="EI73" t="s">
        <v>1428</v>
      </c>
    </row>
    <row r="74" spans="122:139" ht="10.5" customHeight="1">
      <c r="DR74" t="s">
        <v>651</v>
      </c>
      <c r="DW74">
        <v>31604599</v>
      </c>
      <c r="DX74" t="s">
        <v>1673</v>
      </c>
      <c r="DY74" t="s">
        <v>1674</v>
      </c>
      <c r="DZ74" t="s">
        <v>1543</v>
      </c>
      <c r="EA74" t="s">
        <v>1675</v>
      </c>
      <c r="EB74" s="134">
        <v>44613</v>
      </c>
      <c r="EF74" t="s">
        <v>682</v>
      </c>
      <c r="EG74" t="s">
        <v>1427</v>
      </c>
      <c r="EI74" t="s">
        <v>1428</v>
      </c>
    </row>
    <row r="75" spans="122:139" ht="10.5" customHeight="1">
      <c r="DR75" t="s">
        <v>651</v>
      </c>
      <c r="DW75">
        <v>27831106</v>
      </c>
      <c r="DX75" t="s">
        <v>1676</v>
      </c>
      <c r="DY75" t="s">
        <v>1677</v>
      </c>
      <c r="DZ75" t="s">
        <v>1482</v>
      </c>
      <c r="EA75" t="s">
        <v>1678</v>
      </c>
      <c r="EF75" t="s">
        <v>682</v>
      </c>
      <c r="EG75" t="s">
        <v>1427</v>
      </c>
      <c r="EI75" t="s">
        <v>1428</v>
      </c>
    </row>
    <row r="76" spans="122:139" ht="10.5" customHeight="1">
      <c r="DR76" t="s">
        <v>651</v>
      </c>
      <c r="DW76">
        <v>26322491</v>
      </c>
      <c r="DX76" t="s">
        <v>1679</v>
      </c>
      <c r="DY76" t="s">
        <v>1680</v>
      </c>
      <c r="DZ76" t="s">
        <v>1681</v>
      </c>
      <c r="EA76" t="s">
        <v>1682</v>
      </c>
      <c r="EF76" t="s">
        <v>682</v>
      </c>
      <c r="EG76" t="s">
        <v>1427</v>
      </c>
      <c r="EI76" t="s">
        <v>1428</v>
      </c>
    </row>
    <row r="77" spans="122:139" ht="10.5" customHeight="1">
      <c r="DR77" t="s">
        <v>651</v>
      </c>
      <c r="DW77">
        <v>31061489</v>
      </c>
      <c r="DX77" t="s">
        <v>1683</v>
      </c>
      <c r="DY77" t="s">
        <v>1684</v>
      </c>
      <c r="DZ77" t="s">
        <v>1568</v>
      </c>
      <c r="EA77" t="s">
        <v>1685</v>
      </c>
      <c r="EB77" s="134">
        <v>41709</v>
      </c>
      <c r="EF77" t="s">
        <v>1361</v>
      </c>
      <c r="EG77" t="s">
        <v>1570</v>
      </c>
      <c r="EI77" t="s">
        <v>1428</v>
      </c>
    </row>
    <row r="78" spans="122:139" ht="10.5" customHeight="1">
      <c r="DR78" t="s">
        <v>651</v>
      </c>
      <c r="DW78">
        <v>31296570</v>
      </c>
      <c r="DX78" t="s">
        <v>1686</v>
      </c>
      <c r="DY78" t="s">
        <v>1687</v>
      </c>
      <c r="DZ78" t="s">
        <v>1627</v>
      </c>
      <c r="EA78" t="s">
        <v>1688</v>
      </c>
      <c r="EF78" t="s">
        <v>682</v>
      </c>
      <c r="EG78" t="s">
        <v>1427</v>
      </c>
      <c r="EI78" t="s">
        <v>1428</v>
      </c>
    </row>
    <row r="79" spans="122:139" ht="10.5" customHeight="1">
      <c r="DR79" t="s">
        <v>651</v>
      </c>
      <c r="DW79">
        <v>30400026</v>
      </c>
      <c r="DX79" t="s">
        <v>1689</v>
      </c>
      <c r="DY79" t="s">
        <v>1690</v>
      </c>
      <c r="DZ79" t="s">
        <v>1667</v>
      </c>
      <c r="EA79" t="s">
        <v>1691</v>
      </c>
      <c r="EF79" t="s">
        <v>1386</v>
      </c>
      <c r="EG79" t="s">
        <v>1692</v>
      </c>
      <c r="EI79" t="s">
        <v>1428</v>
      </c>
    </row>
    <row r="80" spans="122:139" ht="10.5" customHeight="1">
      <c r="DR80" t="s">
        <v>651</v>
      </c>
      <c r="DW80">
        <v>30400026</v>
      </c>
      <c r="DX80" t="s">
        <v>1689</v>
      </c>
      <c r="DY80" t="s">
        <v>1690</v>
      </c>
      <c r="DZ80" t="s">
        <v>1667</v>
      </c>
      <c r="EA80" t="s">
        <v>1691</v>
      </c>
      <c r="EF80" t="s">
        <v>682</v>
      </c>
      <c r="EG80" t="s">
        <v>1427</v>
      </c>
      <c r="EI80" t="s">
        <v>1428</v>
      </c>
    </row>
    <row r="81" spans="122:139" ht="10.5" customHeight="1">
      <c r="DR81" t="s">
        <v>651</v>
      </c>
      <c r="DW81">
        <v>31435868</v>
      </c>
      <c r="DX81" t="s">
        <v>1693</v>
      </c>
      <c r="DY81" t="s">
        <v>1694</v>
      </c>
      <c r="DZ81" t="s">
        <v>852</v>
      </c>
      <c r="EA81" t="s">
        <v>1695</v>
      </c>
      <c r="EF81" t="s">
        <v>682</v>
      </c>
      <c r="EG81" t="s">
        <v>1427</v>
      </c>
      <c r="EI81" t="s">
        <v>1428</v>
      </c>
    </row>
    <row r="82" spans="122:139" ht="10.5" customHeight="1">
      <c r="DR82" t="s">
        <v>651</v>
      </c>
      <c r="DW82">
        <v>30953636</v>
      </c>
      <c r="DX82" t="s">
        <v>1696</v>
      </c>
      <c r="DY82" t="s">
        <v>1697</v>
      </c>
      <c r="DZ82" t="s">
        <v>1482</v>
      </c>
      <c r="EA82" t="s">
        <v>1698</v>
      </c>
      <c r="EF82" t="s">
        <v>682</v>
      </c>
      <c r="EG82" t="s">
        <v>1427</v>
      </c>
      <c r="EI82" t="s">
        <v>1428</v>
      </c>
    </row>
    <row r="83" spans="122:139" ht="10.5" customHeight="1">
      <c r="DR83" t="s">
        <v>651</v>
      </c>
      <c r="DW83">
        <v>26318985</v>
      </c>
      <c r="DX83" t="s">
        <v>1699</v>
      </c>
      <c r="DY83" t="s">
        <v>1700</v>
      </c>
      <c r="DZ83" t="s">
        <v>1515</v>
      </c>
      <c r="EA83" t="s">
        <v>1701</v>
      </c>
      <c r="EF83" t="s">
        <v>1355</v>
      </c>
      <c r="EG83" t="s">
        <v>1520</v>
      </c>
      <c r="EI83" t="s">
        <v>1428</v>
      </c>
    </row>
    <row r="84" spans="122:139" ht="10.5" customHeight="1">
      <c r="DR84" t="s">
        <v>651</v>
      </c>
      <c r="DW84">
        <v>26485397</v>
      </c>
      <c r="DX84" t="s">
        <v>1702</v>
      </c>
      <c r="DY84" t="s">
        <v>1703</v>
      </c>
      <c r="DZ84" t="s">
        <v>1704</v>
      </c>
      <c r="EA84" t="s">
        <v>1705</v>
      </c>
      <c r="EB84" s="134">
        <v>36294</v>
      </c>
      <c r="EF84" t="s">
        <v>682</v>
      </c>
      <c r="EG84" t="s">
        <v>1427</v>
      </c>
      <c r="EI84" t="s">
        <v>1428</v>
      </c>
    </row>
    <row r="85" spans="122:139" ht="10.5" customHeight="1">
      <c r="DR85" t="s">
        <v>651</v>
      </c>
      <c r="DW85">
        <v>31238641</v>
      </c>
      <c r="DX85" t="s">
        <v>1706</v>
      </c>
      <c r="DY85" t="s">
        <v>1707</v>
      </c>
      <c r="DZ85" t="s">
        <v>1482</v>
      </c>
      <c r="EA85" t="s">
        <v>1708</v>
      </c>
      <c r="EF85" t="s">
        <v>682</v>
      </c>
      <c r="EG85" t="s">
        <v>1427</v>
      </c>
      <c r="EI85" t="s">
        <v>1428</v>
      </c>
    </row>
    <row r="86" spans="122:139" ht="10.5" customHeight="1">
      <c r="DR86" t="s">
        <v>651</v>
      </c>
      <c r="DW86">
        <v>26611514</v>
      </c>
      <c r="DX86" t="s">
        <v>1709</v>
      </c>
      <c r="DY86" t="s">
        <v>1710</v>
      </c>
      <c r="DZ86" t="s">
        <v>1663</v>
      </c>
      <c r="EA86" t="s">
        <v>1711</v>
      </c>
      <c r="EB86" s="134">
        <v>36818</v>
      </c>
      <c r="EF86" t="s">
        <v>682</v>
      </c>
      <c r="EG86" t="s">
        <v>1427</v>
      </c>
      <c r="EI86" t="s">
        <v>1428</v>
      </c>
    </row>
    <row r="87" spans="122:139" ht="10.5" customHeight="1">
      <c r="DR87" t="s">
        <v>651</v>
      </c>
      <c r="DW87">
        <v>26497668</v>
      </c>
      <c r="DX87" t="s">
        <v>1712</v>
      </c>
      <c r="DY87" t="s">
        <v>1713</v>
      </c>
      <c r="DZ87" t="s">
        <v>1714</v>
      </c>
      <c r="EA87" t="s">
        <v>1715</v>
      </c>
      <c r="EB87" s="134">
        <v>39995</v>
      </c>
      <c r="EF87" t="s">
        <v>1362</v>
      </c>
      <c r="EG87" t="s">
        <v>1433</v>
      </c>
      <c r="EI87" t="s">
        <v>1428</v>
      </c>
    </row>
    <row r="88" spans="122:139" ht="10.5" customHeight="1">
      <c r="DR88" t="s">
        <v>651</v>
      </c>
      <c r="DW88">
        <v>31229209</v>
      </c>
      <c r="DX88" t="s">
        <v>1716</v>
      </c>
      <c r="DY88" t="s">
        <v>1717</v>
      </c>
      <c r="DZ88" t="s">
        <v>1475</v>
      </c>
      <c r="EA88" t="s">
        <v>1718</v>
      </c>
      <c r="EF88" t="s">
        <v>682</v>
      </c>
      <c r="EG88" t="s">
        <v>1427</v>
      </c>
      <c r="EI88" t="s">
        <v>1428</v>
      </c>
    </row>
    <row r="89" spans="122:139" ht="10.5" customHeight="1">
      <c r="DR89" t="s">
        <v>651</v>
      </c>
      <c r="DW89">
        <v>31586780</v>
      </c>
      <c r="DX89" t="s">
        <v>1719</v>
      </c>
      <c r="DY89" t="s">
        <v>1720</v>
      </c>
      <c r="DZ89" t="s">
        <v>1543</v>
      </c>
      <c r="EA89" t="s">
        <v>1721</v>
      </c>
      <c r="EB89" s="134">
        <v>42028</v>
      </c>
      <c r="EF89" t="s">
        <v>682</v>
      </c>
      <c r="EG89" t="s">
        <v>1427</v>
      </c>
      <c r="EI89" t="s">
        <v>1571</v>
      </c>
    </row>
    <row r="90" spans="122:139" ht="10.5" customHeight="1">
      <c r="DR90" t="s">
        <v>651</v>
      </c>
      <c r="DW90">
        <v>31304544</v>
      </c>
      <c r="DX90" t="s">
        <v>1722</v>
      </c>
      <c r="DY90" t="s">
        <v>1723</v>
      </c>
      <c r="DZ90" t="s">
        <v>1724</v>
      </c>
      <c r="EA90" t="s">
        <v>1725</v>
      </c>
      <c r="EF90" t="s">
        <v>1362</v>
      </c>
      <c r="EG90" t="s">
        <v>1433</v>
      </c>
      <c r="EI90" t="s">
        <v>1428</v>
      </c>
    </row>
    <row r="91" spans="122:139" ht="10.5" customHeight="1">
      <c r="DR91" t="s">
        <v>651</v>
      </c>
      <c r="DW91">
        <v>31517556</v>
      </c>
      <c r="DX91" t="s">
        <v>1726</v>
      </c>
      <c r="DY91" t="s">
        <v>1727</v>
      </c>
      <c r="DZ91" t="s">
        <v>1568</v>
      </c>
      <c r="EA91" t="s">
        <v>1728</v>
      </c>
      <c r="EF91" t="s">
        <v>1361</v>
      </c>
      <c r="EG91" t="s">
        <v>1570</v>
      </c>
      <c r="EI91" t="s">
        <v>1571</v>
      </c>
    </row>
    <row r="92" spans="122:139" ht="10.5" customHeight="1">
      <c r="DR92" t="s">
        <v>651</v>
      </c>
      <c r="DW92">
        <v>31278613</v>
      </c>
      <c r="DX92" t="s">
        <v>1729</v>
      </c>
      <c r="DY92" t="s">
        <v>1730</v>
      </c>
      <c r="DZ92" t="s">
        <v>1504</v>
      </c>
      <c r="EA92" t="s">
        <v>1731</v>
      </c>
      <c r="EB92" s="134">
        <v>43463</v>
      </c>
      <c r="EF92" t="s">
        <v>682</v>
      </c>
      <c r="EG92" t="s">
        <v>1427</v>
      </c>
      <c r="EI92" t="s">
        <v>1428</v>
      </c>
    </row>
    <row r="93" spans="122:139" ht="10.5" customHeight="1">
      <c r="DR93" t="s">
        <v>651</v>
      </c>
      <c r="DW93">
        <v>30898555</v>
      </c>
      <c r="DX93" t="s">
        <v>1732</v>
      </c>
      <c r="DY93" t="s">
        <v>1733</v>
      </c>
      <c r="DZ93" t="s">
        <v>1627</v>
      </c>
      <c r="EA93" t="s">
        <v>1734</v>
      </c>
      <c r="EF93" t="s">
        <v>682</v>
      </c>
      <c r="EG93" t="s">
        <v>1427</v>
      </c>
      <c r="EI93" t="s">
        <v>1428</v>
      </c>
    </row>
    <row r="94" spans="122:139" ht="10.5" customHeight="1">
      <c r="DR94" t="s">
        <v>651</v>
      </c>
      <c r="DW94">
        <v>31413001</v>
      </c>
      <c r="DX94" t="s">
        <v>1735</v>
      </c>
      <c r="DY94" t="s">
        <v>1736</v>
      </c>
      <c r="DZ94" t="s">
        <v>1724</v>
      </c>
      <c r="EA94" t="s">
        <v>1737</v>
      </c>
      <c r="EF94" t="s">
        <v>1362</v>
      </c>
      <c r="EG94" t="s">
        <v>1433</v>
      </c>
      <c r="EI94" t="s">
        <v>1428</v>
      </c>
    </row>
    <row r="95" spans="122:139" ht="10.5" customHeight="1">
      <c r="DR95" t="s">
        <v>651</v>
      </c>
      <c r="DW95">
        <v>30802839</v>
      </c>
      <c r="DX95" t="s">
        <v>1738</v>
      </c>
      <c r="DY95" t="s">
        <v>1739</v>
      </c>
      <c r="DZ95" t="s">
        <v>1515</v>
      </c>
      <c r="EA95" t="s">
        <v>1740</v>
      </c>
      <c r="EF95" t="s">
        <v>1386</v>
      </c>
      <c r="EG95" t="s">
        <v>1692</v>
      </c>
      <c r="EI95" t="s">
        <v>1428</v>
      </c>
    </row>
    <row r="96" spans="122:139" ht="10.5" customHeight="1">
      <c r="DR96" t="s">
        <v>651</v>
      </c>
      <c r="DW96">
        <v>30802839</v>
      </c>
      <c r="DX96" t="s">
        <v>1738</v>
      </c>
      <c r="DY96" t="s">
        <v>1739</v>
      </c>
      <c r="DZ96" t="s">
        <v>1515</v>
      </c>
      <c r="EA96" t="s">
        <v>1740</v>
      </c>
      <c r="EF96" t="s">
        <v>682</v>
      </c>
      <c r="EG96" t="s">
        <v>1427</v>
      </c>
      <c r="EI96" t="s">
        <v>1428</v>
      </c>
    </row>
    <row r="97" spans="122:139" ht="10.5" customHeight="1">
      <c r="DR97" t="s">
        <v>651</v>
      </c>
      <c r="DW97">
        <v>31238663</v>
      </c>
      <c r="DX97" t="s">
        <v>1741</v>
      </c>
      <c r="DY97" t="s">
        <v>1742</v>
      </c>
      <c r="DZ97" t="s">
        <v>1543</v>
      </c>
      <c r="EA97" t="s">
        <v>1743</v>
      </c>
      <c r="EF97" t="s">
        <v>682</v>
      </c>
      <c r="EG97" t="s">
        <v>1427</v>
      </c>
      <c r="EI97" t="s">
        <v>1428</v>
      </c>
    </row>
    <row r="98" spans="122:139" ht="10.5" customHeight="1">
      <c r="DR98" t="s">
        <v>651</v>
      </c>
      <c r="DW98">
        <v>30429848</v>
      </c>
      <c r="DX98" t="s">
        <v>1744</v>
      </c>
      <c r="DY98" t="s">
        <v>1745</v>
      </c>
      <c r="DZ98" t="s">
        <v>1475</v>
      </c>
      <c r="EA98" t="s">
        <v>1746</v>
      </c>
      <c r="EF98" t="s">
        <v>682</v>
      </c>
      <c r="EG98" t="s">
        <v>1427</v>
      </c>
      <c r="EI98" t="s">
        <v>1428</v>
      </c>
    </row>
    <row r="99" spans="122:139" ht="10.5" customHeight="1">
      <c r="DR99" t="s">
        <v>651</v>
      </c>
      <c r="DW99">
        <v>26836331</v>
      </c>
      <c r="DX99" t="s">
        <v>1747</v>
      </c>
      <c r="DY99" t="s">
        <v>1748</v>
      </c>
      <c r="DZ99" t="s">
        <v>1667</v>
      </c>
      <c r="EA99" t="s">
        <v>1749</v>
      </c>
      <c r="EF99" t="s">
        <v>682</v>
      </c>
      <c r="EG99" t="s">
        <v>1427</v>
      </c>
      <c r="EI99" t="s">
        <v>1428</v>
      </c>
    </row>
    <row r="100" spans="122:139" ht="10.5" customHeight="1">
      <c r="DR100" t="s">
        <v>651</v>
      </c>
      <c r="DW100">
        <v>26322433</v>
      </c>
      <c r="DX100" t="s">
        <v>1750</v>
      </c>
      <c r="DY100" t="s">
        <v>1751</v>
      </c>
      <c r="DZ100" t="s">
        <v>1504</v>
      </c>
      <c r="EA100" t="s">
        <v>1752</v>
      </c>
      <c r="EF100" t="s">
        <v>682</v>
      </c>
      <c r="EG100" t="s">
        <v>1427</v>
      </c>
      <c r="EI100" t="s">
        <v>1428</v>
      </c>
    </row>
    <row r="101" spans="122:139" ht="10.5" customHeight="1">
      <c r="DR101" t="s">
        <v>651</v>
      </c>
      <c r="DW101">
        <v>27671102</v>
      </c>
      <c r="DX101" t="s">
        <v>1753</v>
      </c>
      <c r="DY101" t="s">
        <v>1754</v>
      </c>
      <c r="DZ101" t="s">
        <v>1755</v>
      </c>
      <c r="EA101" t="s">
        <v>1756</v>
      </c>
      <c r="EB101" s="134">
        <v>40711</v>
      </c>
      <c r="EF101" t="s">
        <v>682</v>
      </c>
      <c r="EG101" t="s">
        <v>1427</v>
      </c>
      <c r="EI101" t="s">
        <v>1428</v>
      </c>
    </row>
    <row r="102" spans="122:139" ht="10.5" customHeight="1">
      <c r="DR102" t="s">
        <v>651</v>
      </c>
      <c r="DW102">
        <v>31081937</v>
      </c>
      <c r="DX102" t="s">
        <v>1757</v>
      </c>
      <c r="DY102" t="s">
        <v>1758</v>
      </c>
      <c r="DZ102" t="s">
        <v>1667</v>
      </c>
      <c r="EA102" t="s">
        <v>1759</v>
      </c>
      <c r="EF102" t="s">
        <v>682</v>
      </c>
      <c r="EG102" t="s">
        <v>1427</v>
      </c>
      <c r="EI102" t="s">
        <v>1428</v>
      </c>
    </row>
    <row r="103" spans="122:139" ht="10.5" customHeight="1">
      <c r="DR103" t="s">
        <v>651</v>
      </c>
      <c r="DW103">
        <v>31464287</v>
      </c>
      <c r="DX103" t="s">
        <v>1760</v>
      </c>
      <c r="DY103" t="s">
        <v>1761</v>
      </c>
      <c r="DZ103" t="s">
        <v>1617</v>
      </c>
      <c r="EA103" t="s">
        <v>1762</v>
      </c>
      <c r="EF103" t="s">
        <v>682</v>
      </c>
      <c r="EG103" t="s">
        <v>1427</v>
      </c>
      <c r="EI103" t="s">
        <v>1428</v>
      </c>
    </row>
    <row r="104" spans="122:139" ht="10.5" customHeight="1">
      <c r="DR104" t="s">
        <v>651</v>
      </c>
      <c r="DW104">
        <v>26800952</v>
      </c>
      <c r="DX104" t="s">
        <v>1763</v>
      </c>
      <c r="DY104" t="s">
        <v>1764</v>
      </c>
      <c r="DZ104" t="s">
        <v>1765</v>
      </c>
      <c r="EA104" t="s">
        <v>1766</v>
      </c>
      <c r="EF104" t="s">
        <v>1362</v>
      </c>
      <c r="EG104" t="s">
        <v>1433</v>
      </c>
      <c r="EI104" t="s">
        <v>1428</v>
      </c>
    </row>
    <row r="105" spans="122:139" ht="10.5" customHeight="1">
      <c r="DR105" t="s">
        <v>651</v>
      </c>
      <c r="DW105">
        <v>31290235</v>
      </c>
      <c r="DX105" t="s">
        <v>1767</v>
      </c>
      <c r="DY105" t="s">
        <v>1764</v>
      </c>
      <c r="DZ105" t="s">
        <v>1768</v>
      </c>
      <c r="EA105" t="s">
        <v>1766</v>
      </c>
      <c r="EB105" s="134">
        <v>43348</v>
      </c>
      <c r="EF105" t="s">
        <v>1362</v>
      </c>
      <c r="EG105" t="s">
        <v>1433</v>
      </c>
      <c r="EI105" t="s">
        <v>1428</v>
      </c>
    </row>
    <row r="106" spans="122:139" ht="10.5" customHeight="1">
      <c r="DR106" t="s">
        <v>651</v>
      </c>
      <c r="DW106">
        <v>31464233</v>
      </c>
      <c r="DX106" t="s">
        <v>1769</v>
      </c>
      <c r="DY106" t="s">
        <v>1770</v>
      </c>
      <c r="DZ106" t="s">
        <v>1475</v>
      </c>
      <c r="EA106" t="s">
        <v>1771</v>
      </c>
      <c r="EF106" t="s">
        <v>682</v>
      </c>
      <c r="EG106" t="s">
        <v>1427</v>
      </c>
      <c r="EI106" t="s">
        <v>1428</v>
      </c>
    </row>
    <row r="107" spans="122:139" ht="10.5" customHeight="1">
      <c r="DR107" t="s">
        <v>651</v>
      </c>
      <c r="DW107">
        <v>30875705</v>
      </c>
      <c r="DX107" t="s">
        <v>1772</v>
      </c>
      <c r="DY107" t="s">
        <v>1773</v>
      </c>
      <c r="DZ107" t="s">
        <v>673</v>
      </c>
      <c r="EA107" t="s">
        <v>1774</v>
      </c>
      <c r="EF107" t="s">
        <v>682</v>
      </c>
      <c r="EG107" t="s">
        <v>1427</v>
      </c>
      <c r="EI107" t="s">
        <v>1428</v>
      </c>
    </row>
    <row r="108" spans="122:139" ht="10.5" customHeight="1">
      <c r="DR108" t="s">
        <v>651</v>
      </c>
      <c r="DW108">
        <v>26485645</v>
      </c>
      <c r="DX108" t="s">
        <v>1775</v>
      </c>
      <c r="DY108" t="s">
        <v>1776</v>
      </c>
      <c r="DZ108" t="s">
        <v>1504</v>
      </c>
      <c r="EA108" t="s">
        <v>1777</v>
      </c>
      <c r="EF108" t="s">
        <v>682</v>
      </c>
      <c r="EG108" t="s">
        <v>1427</v>
      </c>
      <c r="EI108" t="s">
        <v>1428</v>
      </c>
    </row>
    <row r="109" spans="122:139" ht="10.5" customHeight="1">
      <c r="DR109" t="s">
        <v>651</v>
      </c>
      <c r="DW109">
        <v>26495931</v>
      </c>
      <c r="DX109" t="s">
        <v>1778</v>
      </c>
      <c r="DY109" t="s">
        <v>1779</v>
      </c>
      <c r="DZ109" t="s">
        <v>1504</v>
      </c>
      <c r="EA109" t="s">
        <v>1780</v>
      </c>
      <c r="EF109" t="s">
        <v>682</v>
      </c>
      <c r="EG109" t="s">
        <v>1427</v>
      </c>
      <c r="EI109" t="s">
        <v>1428</v>
      </c>
    </row>
    <row r="110" spans="122:139" ht="10.5" customHeight="1">
      <c r="DR110" t="s">
        <v>651</v>
      </c>
      <c r="DW110">
        <v>26642618</v>
      </c>
      <c r="DX110" t="s">
        <v>1781</v>
      </c>
      <c r="DY110" t="s">
        <v>1782</v>
      </c>
      <c r="DZ110" t="s">
        <v>1627</v>
      </c>
      <c r="EA110" t="s">
        <v>1783</v>
      </c>
      <c r="EF110" t="s">
        <v>682</v>
      </c>
      <c r="EG110" t="s">
        <v>1427</v>
      </c>
      <c r="EI110" t="s">
        <v>1428</v>
      </c>
    </row>
    <row r="111" spans="122:139" ht="10.5" customHeight="1">
      <c r="DR111" t="s">
        <v>651</v>
      </c>
      <c r="DW111">
        <v>26322444</v>
      </c>
      <c r="DX111" t="s">
        <v>1784</v>
      </c>
      <c r="DY111" t="s">
        <v>1785</v>
      </c>
      <c r="DZ111" t="s">
        <v>1475</v>
      </c>
      <c r="EA111" t="s">
        <v>1786</v>
      </c>
      <c r="EF111" t="s">
        <v>682</v>
      </c>
      <c r="EG111" t="s">
        <v>1427</v>
      </c>
      <c r="EI111" t="s">
        <v>1428</v>
      </c>
    </row>
    <row r="112" spans="122:139" ht="10.5" customHeight="1">
      <c r="DR112" t="s">
        <v>651</v>
      </c>
      <c r="DW112">
        <v>26485246</v>
      </c>
      <c r="DX112" t="s">
        <v>1787</v>
      </c>
      <c r="DY112" t="s">
        <v>1788</v>
      </c>
      <c r="DZ112" t="s">
        <v>1564</v>
      </c>
      <c r="EA112" t="s">
        <v>1789</v>
      </c>
      <c r="EF112" t="s">
        <v>682</v>
      </c>
      <c r="EG112" t="s">
        <v>1427</v>
      </c>
      <c r="EI112" t="s">
        <v>1428</v>
      </c>
    </row>
    <row r="113" spans="122:139" ht="10.5" customHeight="1">
      <c r="DR113" t="s">
        <v>651</v>
      </c>
      <c r="DW113">
        <v>27666778</v>
      </c>
      <c r="DX113" t="s">
        <v>1790</v>
      </c>
      <c r="DY113" t="s">
        <v>1791</v>
      </c>
      <c r="DZ113" t="s">
        <v>1539</v>
      </c>
      <c r="EA113" t="s">
        <v>1792</v>
      </c>
      <c r="EB113" s="134">
        <v>40469</v>
      </c>
      <c r="EF113" t="s">
        <v>1362</v>
      </c>
      <c r="EG113" t="s">
        <v>1433</v>
      </c>
      <c r="EI113" t="s">
        <v>1428</v>
      </c>
    </row>
    <row r="114" spans="122:139" ht="10.5" customHeight="1">
      <c r="DR114" t="s">
        <v>651</v>
      </c>
      <c r="DW114">
        <v>27891820</v>
      </c>
      <c r="DX114" t="s">
        <v>1793</v>
      </c>
      <c r="DY114" t="s">
        <v>1794</v>
      </c>
      <c r="DZ114" t="s">
        <v>1795</v>
      </c>
      <c r="EA114" t="s">
        <v>1796</v>
      </c>
      <c r="EF114" t="s">
        <v>682</v>
      </c>
      <c r="EG114" t="s">
        <v>1427</v>
      </c>
      <c r="EI114" t="s">
        <v>1428</v>
      </c>
    </row>
    <row r="115" spans="122:139" ht="10.5" customHeight="1">
      <c r="DR115" t="s">
        <v>651</v>
      </c>
      <c r="DW115">
        <v>31437010</v>
      </c>
      <c r="DX115" t="s">
        <v>1797</v>
      </c>
      <c r="DY115" t="s">
        <v>1798</v>
      </c>
      <c r="DZ115" t="s">
        <v>1528</v>
      </c>
      <c r="EA115" t="s">
        <v>1799</v>
      </c>
      <c r="EF115" t="s">
        <v>1362</v>
      </c>
      <c r="EG115" t="s">
        <v>1433</v>
      </c>
      <c r="EI115" t="s">
        <v>1428</v>
      </c>
    </row>
    <row r="116" spans="122:139" ht="10.5" customHeight="1">
      <c r="DR116" t="s">
        <v>651</v>
      </c>
      <c r="DW116">
        <v>31370244</v>
      </c>
      <c r="DX116" t="s">
        <v>1800</v>
      </c>
      <c r="DY116" t="s">
        <v>1801</v>
      </c>
      <c r="DZ116" t="s">
        <v>673</v>
      </c>
      <c r="EA116" t="s">
        <v>1802</v>
      </c>
      <c r="EF116" t="s">
        <v>682</v>
      </c>
      <c r="EG116" t="s">
        <v>1427</v>
      </c>
      <c r="EI116" t="s">
        <v>1428</v>
      </c>
    </row>
    <row r="117" spans="122:139" ht="10.5" customHeight="1">
      <c r="DR117" t="s">
        <v>651</v>
      </c>
      <c r="DW117">
        <v>26792017</v>
      </c>
      <c r="DX117" t="s">
        <v>1803</v>
      </c>
      <c r="DY117" t="s">
        <v>1804</v>
      </c>
      <c r="DZ117" t="s">
        <v>1805</v>
      </c>
      <c r="EA117" t="s">
        <v>1806</v>
      </c>
      <c r="EF117" t="s">
        <v>1362</v>
      </c>
      <c r="EG117" t="s">
        <v>1433</v>
      </c>
      <c r="EI117" t="s">
        <v>1428</v>
      </c>
    </row>
    <row r="118" spans="122:139" ht="10.5" customHeight="1">
      <c r="DR118" t="s">
        <v>651</v>
      </c>
      <c r="DW118">
        <v>26809138</v>
      </c>
      <c r="DX118" t="s">
        <v>806</v>
      </c>
      <c r="DY118" t="s">
        <v>808</v>
      </c>
      <c r="DZ118" t="s">
        <v>809</v>
      </c>
      <c r="EA118" t="s">
        <v>807</v>
      </c>
      <c r="EB118" s="134">
        <v>39262</v>
      </c>
      <c r="EF118" t="s">
        <v>682</v>
      </c>
      <c r="EG118" t="s">
        <v>1427</v>
      </c>
      <c r="EI118" t="s">
        <v>1428</v>
      </c>
    </row>
    <row r="119" spans="122:139" ht="10.5" customHeight="1">
      <c r="DR119" t="s">
        <v>651</v>
      </c>
      <c r="DW119">
        <v>26318851</v>
      </c>
      <c r="DX119" t="s">
        <v>1807</v>
      </c>
      <c r="DY119" t="s">
        <v>1808</v>
      </c>
      <c r="DZ119" t="s">
        <v>1809</v>
      </c>
      <c r="EA119" t="s">
        <v>1810</v>
      </c>
      <c r="EF119" t="s">
        <v>1362</v>
      </c>
      <c r="EG119" t="s">
        <v>1433</v>
      </c>
      <c r="EI119" t="s">
        <v>1428</v>
      </c>
    </row>
    <row r="120" spans="122:139" ht="10.5" customHeight="1">
      <c r="DR120" t="s">
        <v>651</v>
      </c>
      <c r="DW120">
        <v>26318979</v>
      </c>
      <c r="DX120" t="s">
        <v>1811</v>
      </c>
      <c r="DY120" t="s">
        <v>1812</v>
      </c>
      <c r="DZ120" t="s">
        <v>1440</v>
      </c>
      <c r="EA120" t="s">
        <v>1813</v>
      </c>
      <c r="EF120" t="s">
        <v>1355</v>
      </c>
      <c r="EG120" t="s">
        <v>1520</v>
      </c>
      <c r="EI120" t="s">
        <v>1428</v>
      </c>
    </row>
    <row r="121" spans="122:139" ht="10.5" customHeight="1">
      <c r="DR121" t="s">
        <v>651</v>
      </c>
      <c r="DW121">
        <v>26318979</v>
      </c>
      <c r="DX121" t="s">
        <v>1811</v>
      </c>
      <c r="DY121" t="s">
        <v>1812</v>
      </c>
      <c r="DZ121" t="s">
        <v>1440</v>
      </c>
      <c r="EA121" t="s">
        <v>1813</v>
      </c>
      <c r="EF121" t="s">
        <v>1364</v>
      </c>
      <c r="EG121" t="s">
        <v>1814</v>
      </c>
      <c r="EI121" t="s">
        <v>1428</v>
      </c>
    </row>
    <row r="122" spans="122:139" ht="10.5" customHeight="1">
      <c r="DR122" t="s">
        <v>651</v>
      </c>
      <c r="DW122">
        <v>26832761</v>
      </c>
      <c r="DX122" t="s">
        <v>1815</v>
      </c>
      <c r="DY122" t="s">
        <v>1816</v>
      </c>
      <c r="DZ122" t="s">
        <v>1817</v>
      </c>
      <c r="EA122" t="s">
        <v>1818</v>
      </c>
      <c r="EF122" t="s">
        <v>1386</v>
      </c>
      <c r="EG122" t="s">
        <v>1692</v>
      </c>
      <c r="EI122" t="s">
        <v>1428</v>
      </c>
    </row>
    <row r="123" spans="122:139" ht="10.5" customHeight="1">
      <c r="DR123" t="s">
        <v>651</v>
      </c>
      <c r="DW123">
        <v>26322448</v>
      </c>
      <c r="DX123" t="s">
        <v>1819</v>
      </c>
      <c r="DY123" t="s">
        <v>1820</v>
      </c>
      <c r="DZ123" t="s">
        <v>1821</v>
      </c>
      <c r="EA123" t="s">
        <v>1822</v>
      </c>
      <c r="EF123" t="s">
        <v>682</v>
      </c>
      <c r="EG123" t="s">
        <v>1427</v>
      </c>
      <c r="EI123" t="s">
        <v>1428</v>
      </c>
    </row>
    <row r="124" spans="122:139" ht="10.5" customHeight="1">
      <c r="DR124" t="s">
        <v>651</v>
      </c>
      <c r="DW124">
        <v>26322468</v>
      </c>
      <c r="DX124" t="s">
        <v>1823</v>
      </c>
      <c r="DY124" t="s">
        <v>1824</v>
      </c>
      <c r="DZ124" t="s">
        <v>673</v>
      </c>
      <c r="EA124" t="s">
        <v>1825</v>
      </c>
      <c r="EF124" t="s">
        <v>682</v>
      </c>
      <c r="EG124" t="s">
        <v>1427</v>
      </c>
      <c r="EI124" t="s">
        <v>1428</v>
      </c>
    </row>
    <row r="125" spans="122:139" ht="10.5" customHeight="1">
      <c r="DR125" t="s">
        <v>651</v>
      </c>
      <c r="DW125">
        <v>26485603</v>
      </c>
      <c r="DX125" t="s">
        <v>1826</v>
      </c>
      <c r="DY125" t="s">
        <v>1827</v>
      </c>
      <c r="DZ125" t="s">
        <v>673</v>
      </c>
      <c r="EA125" t="s">
        <v>1828</v>
      </c>
      <c r="EF125" t="s">
        <v>682</v>
      </c>
      <c r="EG125" t="s">
        <v>1427</v>
      </c>
      <c r="EI125" t="s">
        <v>1428</v>
      </c>
    </row>
    <row r="126" spans="122:139" ht="10.5" customHeight="1">
      <c r="DR126" t="s">
        <v>651</v>
      </c>
      <c r="DW126">
        <v>26324408</v>
      </c>
      <c r="DX126" t="s">
        <v>1829</v>
      </c>
      <c r="DY126" t="s">
        <v>1830</v>
      </c>
      <c r="DZ126" t="s">
        <v>1831</v>
      </c>
      <c r="EA126" t="s">
        <v>1832</v>
      </c>
      <c r="EF126" t="s">
        <v>1359</v>
      </c>
      <c r="EG126" t="s">
        <v>1492</v>
      </c>
      <c r="EI126" t="s">
        <v>1428</v>
      </c>
    </row>
    <row r="127" spans="122:139" ht="10.5" customHeight="1">
      <c r="DR127" t="s">
        <v>651</v>
      </c>
      <c r="DW127">
        <v>26518665</v>
      </c>
      <c r="DX127" t="s">
        <v>1833</v>
      </c>
      <c r="DY127" t="s">
        <v>1834</v>
      </c>
      <c r="DZ127" t="s">
        <v>1835</v>
      </c>
      <c r="EA127" t="s">
        <v>1836</v>
      </c>
      <c r="EB127" s="134">
        <v>38824</v>
      </c>
      <c r="EF127" t="s">
        <v>682</v>
      </c>
      <c r="EG127" t="s">
        <v>1427</v>
      </c>
      <c r="EI127" t="s">
        <v>1428</v>
      </c>
    </row>
    <row r="128" spans="122:139" ht="10.5" customHeight="1">
      <c r="DR128" t="s">
        <v>651</v>
      </c>
      <c r="DW128">
        <v>30906887</v>
      </c>
      <c r="DX128" t="s">
        <v>1837</v>
      </c>
      <c r="DY128" t="s">
        <v>1579</v>
      </c>
      <c r="DZ128" t="s">
        <v>1838</v>
      </c>
      <c r="EA128" t="s">
        <v>1581</v>
      </c>
      <c r="EF128" t="s">
        <v>1362</v>
      </c>
      <c r="EG128" t="s">
        <v>1433</v>
      </c>
      <c r="EI128" t="s">
        <v>1428</v>
      </c>
    </row>
    <row r="129" spans="122:139" ht="10.5" customHeight="1">
      <c r="DR129" t="s">
        <v>651</v>
      </c>
      <c r="DW129">
        <v>26784998</v>
      </c>
      <c r="DX129" t="s">
        <v>1839</v>
      </c>
      <c r="DY129" t="s">
        <v>1840</v>
      </c>
      <c r="DZ129" t="s">
        <v>1841</v>
      </c>
      <c r="EA129" t="s">
        <v>1842</v>
      </c>
      <c r="EB129" s="134">
        <v>36822</v>
      </c>
      <c r="EF129" t="s">
        <v>682</v>
      </c>
      <c r="EG129" t="s">
        <v>1427</v>
      </c>
      <c r="EI129" t="s">
        <v>1428</v>
      </c>
    </row>
    <row r="130" spans="122:139" ht="10.5" customHeight="1">
      <c r="DR130" t="s">
        <v>651</v>
      </c>
      <c r="DW130">
        <v>27540016</v>
      </c>
      <c r="DX130" t="s">
        <v>1843</v>
      </c>
      <c r="DY130" t="s">
        <v>1830</v>
      </c>
      <c r="DZ130" t="s">
        <v>1844</v>
      </c>
      <c r="EA130" t="s">
        <v>1832</v>
      </c>
      <c r="EF130" t="s">
        <v>1360</v>
      </c>
      <c r="EG130" t="s">
        <v>1446</v>
      </c>
      <c r="EI130" t="s">
        <v>1428</v>
      </c>
    </row>
    <row r="131" spans="122:139" ht="10.5" customHeight="1">
      <c r="DR131" t="s">
        <v>651</v>
      </c>
      <c r="DW131">
        <v>30848502</v>
      </c>
      <c r="DX131" t="s">
        <v>1845</v>
      </c>
      <c r="DY131" t="s">
        <v>808</v>
      </c>
      <c r="DZ131" t="s">
        <v>1846</v>
      </c>
      <c r="EA131" t="s">
        <v>807</v>
      </c>
      <c r="EF131" t="s">
        <v>682</v>
      </c>
      <c r="EG131" t="s">
        <v>1427</v>
      </c>
      <c r="EI131" t="s">
        <v>1428</v>
      </c>
    </row>
    <row r="132" spans="122:139" ht="10.5" customHeight="1">
      <c r="DR132" t="s">
        <v>651</v>
      </c>
      <c r="DW132">
        <v>26324412</v>
      </c>
      <c r="DX132" t="s">
        <v>1847</v>
      </c>
      <c r="DY132" t="s">
        <v>1848</v>
      </c>
      <c r="DZ132" t="s">
        <v>1849</v>
      </c>
      <c r="EA132" t="s">
        <v>1850</v>
      </c>
      <c r="EF132" t="s">
        <v>1361</v>
      </c>
      <c r="EG132" t="s">
        <v>1570</v>
      </c>
      <c r="EI132" t="s">
        <v>1428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1851</v>
      </c>
      <c r="B1" t="s">
        <v>1852</v>
      </c>
      <c r="C1" t="s">
        <v>702</v>
      </c>
      <c r="D1" t="s">
        <v>1853</v>
      </c>
      <c r="E1" t="s">
        <v>697</v>
      </c>
      <c r="F1" t="s">
        <v>1854</v>
      </c>
    </row>
    <row r="2" spans="1:6" ht="10.5" customHeight="1">
      <c r="A2" t="s">
        <v>1855</v>
      </c>
      <c r="B2" t="s">
        <v>1855</v>
      </c>
      <c r="C2" t="s">
        <v>1856</v>
      </c>
      <c r="D2" t="s">
        <v>1857</v>
      </c>
      <c r="E2" t="s">
        <v>1855</v>
      </c>
      <c r="F2" t="s">
        <v>1858</v>
      </c>
    </row>
    <row r="3" spans="1:6" ht="10.5" customHeight="1">
      <c r="A3" t="s">
        <v>1855</v>
      </c>
      <c r="B3" t="s">
        <v>1859</v>
      </c>
      <c r="C3" t="s">
        <v>1860</v>
      </c>
      <c r="D3" t="s">
        <v>1861</v>
      </c>
      <c r="E3" t="s">
        <v>1862</v>
      </c>
      <c r="F3" t="s">
        <v>1863</v>
      </c>
    </row>
    <row r="4" spans="1:6" ht="10.5" customHeight="1">
      <c r="A4" t="s">
        <v>1855</v>
      </c>
      <c r="B4" t="s">
        <v>1864</v>
      </c>
      <c r="C4" t="s">
        <v>1865</v>
      </c>
      <c r="D4" t="s">
        <v>1861</v>
      </c>
      <c r="E4" t="s">
        <v>1866</v>
      </c>
      <c r="F4" t="s">
        <v>1867</v>
      </c>
    </row>
    <row r="5" spans="1:6" ht="10.5" customHeight="1">
      <c r="A5" t="s">
        <v>1855</v>
      </c>
      <c r="B5" t="s">
        <v>1868</v>
      </c>
      <c r="C5" t="s">
        <v>1869</v>
      </c>
      <c r="D5" t="s">
        <v>1861</v>
      </c>
      <c r="E5" t="s">
        <v>1870</v>
      </c>
      <c r="F5" t="s">
        <v>1871</v>
      </c>
    </row>
    <row r="6" spans="1:6" ht="10.5" customHeight="1">
      <c r="A6" t="s">
        <v>1855</v>
      </c>
      <c r="B6" t="s">
        <v>1872</v>
      </c>
      <c r="C6" t="s">
        <v>1873</v>
      </c>
      <c r="D6" t="s">
        <v>1861</v>
      </c>
      <c r="E6" t="s">
        <v>1874</v>
      </c>
      <c r="F6" t="s">
        <v>1875</v>
      </c>
    </row>
    <row r="7" spans="1:6" ht="10.5" customHeight="1">
      <c r="A7" t="s">
        <v>1855</v>
      </c>
      <c r="B7" t="s">
        <v>1876</v>
      </c>
      <c r="C7" t="s">
        <v>1877</v>
      </c>
      <c r="D7" t="s">
        <v>1861</v>
      </c>
      <c r="E7" t="s">
        <v>1878</v>
      </c>
      <c r="F7" t="s">
        <v>1879</v>
      </c>
    </row>
    <row r="8" spans="1:6" ht="10.5" customHeight="1">
      <c r="A8" t="s">
        <v>1862</v>
      </c>
      <c r="B8" t="s">
        <v>1862</v>
      </c>
      <c r="C8" t="s">
        <v>1880</v>
      </c>
      <c r="D8" t="s">
        <v>1857</v>
      </c>
      <c r="E8" t="s">
        <v>1881</v>
      </c>
      <c r="F8" t="s">
        <v>1882</v>
      </c>
    </row>
    <row r="9" spans="1:6" ht="10.5" customHeight="1">
      <c r="A9" t="s">
        <v>1862</v>
      </c>
      <c r="B9" t="s">
        <v>1883</v>
      </c>
      <c r="C9" t="s">
        <v>1884</v>
      </c>
      <c r="D9" t="s">
        <v>1885</v>
      </c>
      <c r="E9" t="s">
        <v>1886</v>
      </c>
      <c r="F9" t="s">
        <v>1887</v>
      </c>
    </row>
    <row r="10" spans="1:6" ht="10.5" customHeight="1">
      <c r="A10" t="s">
        <v>1862</v>
      </c>
      <c r="B10" t="s">
        <v>1888</v>
      </c>
      <c r="C10" t="s">
        <v>1889</v>
      </c>
      <c r="D10" t="s">
        <v>1885</v>
      </c>
      <c r="E10" t="s">
        <v>1890</v>
      </c>
      <c r="F10" t="s">
        <v>1891</v>
      </c>
    </row>
    <row r="11" spans="1:6" ht="10.5" customHeight="1">
      <c r="A11" t="s">
        <v>1862</v>
      </c>
      <c r="B11" t="s">
        <v>1892</v>
      </c>
      <c r="C11" t="s">
        <v>1893</v>
      </c>
      <c r="D11" t="s">
        <v>1861</v>
      </c>
      <c r="E11" t="s">
        <v>1894</v>
      </c>
      <c r="F11" t="s">
        <v>1895</v>
      </c>
    </row>
    <row r="12" spans="1:6" ht="10.5" customHeight="1">
      <c r="A12" t="s">
        <v>1862</v>
      </c>
      <c r="B12" t="s">
        <v>1896</v>
      </c>
      <c r="C12" t="s">
        <v>1897</v>
      </c>
      <c r="D12" t="s">
        <v>1861</v>
      </c>
      <c r="E12" t="s">
        <v>1898</v>
      </c>
      <c r="F12" t="s">
        <v>1899</v>
      </c>
    </row>
    <row r="13" spans="1:6" ht="10.5" customHeight="1">
      <c r="A13" t="s">
        <v>1862</v>
      </c>
      <c r="B13" t="s">
        <v>1900</v>
      </c>
      <c r="C13" t="s">
        <v>1901</v>
      </c>
      <c r="D13" t="s">
        <v>1861</v>
      </c>
      <c r="E13" t="s">
        <v>1902</v>
      </c>
      <c r="F13" t="s">
        <v>1903</v>
      </c>
    </row>
    <row r="14" spans="1:6" ht="10.5" customHeight="1">
      <c r="A14" t="s">
        <v>1862</v>
      </c>
      <c r="B14" t="s">
        <v>1904</v>
      </c>
      <c r="C14" t="s">
        <v>1905</v>
      </c>
      <c r="D14" t="s">
        <v>1861</v>
      </c>
      <c r="E14" t="s">
        <v>1906</v>
      </c>
      <c r="F14" t="s">
        <v>1907</v>
      </c>
    </row>
    <row r="15" spans="1:6" ht="10.5" customHeight="1">
      <c r="A15" t="s">
        <v>1862</v>
      </c>
      <c r="B15" t="s">
        <v>1908</v>
      </c>
      <c r="C15" t="s">
        <v>1909</v>
      </c>
      <c r="D15" t="s">
        <v>1861</v>
      </c>
      <c r="E15" t="s">
        <v>1910</v>
      </c>
      <c r="F15" t="s">
        <v>1911</v>
      </c>
    </row>
    <row r="16" spans="1:6" ht="10.5" customHeight="1">
      <c r="A16" t="s">
        <v>1862</v>
      </c>
      <c r="B16" t="s">
        <v>1912</v>
      </c>
      <c r="C16" t="s">
        <v>1913</v>
      </c>
      <c r="D16" t="s">
        <v>1861</v>
      </c>
      <c r="E16" t="s">
        <v>1914</v>
      </c>
      <c r="F16" t="s">
        <v>1915</v>
      </c>
    </row>
    <row r="17" spans="1:6" ht="10.5" customHeight="1">
      <c r="A17" t="s">
        <v>1862</v>
      </c>
      <c r="B17" t="s">
        <v>1916</v>
      </c>
      <c r="C17" t="s">
        <v>1917</v>
      </c>
      <c r="D17" t="s">
        <v>1861</v>
      </c>
      <c r="E17" t="s">
        <v>1918</v>
      </c>
      <c r="F17" t="s">
        <v>1919</v>
      </c>
    </row>
    <row r="18" spans="1:6" ht="10.5" customHeight="1">
      <c r="A18" t="s">
        <v>1862</v>
      </c>
      <c r="B18" t="s">
        <v>1920</v>
      </c>
      <c r="C18" t="s">
        <v>1921</v>
      </c>
      <c r="D18" t="s">
        <v>1861</v>
      </c>
      <c r="E18" t="s">
        <v>1922</v>
      </c>
      <c r="F18" t="s">
        <v>1923</v>
      </c>
    </row>
    <row r="19" spans="1:6" ht="10.5" customHeight="1">
      <c r="A19" t="s">
        <v>1862</v>
      </c>
      <c r="B19" t="s">
        <v>1924</v>
      </c>
      <c r="C19" t="s">
        <v>1925</v>
      </c>
      <c r="D19" t="s">
        <v>1861</v>
      </c>
      <c r="E19" t="s">
        <v>1926</v>
      </c>
      <c r="F19" t="s">
        <v>1927</v>
      </c>
    </row>
    <row r="20" spans="1:6" ht="10.5" customHeight="1">
      <c r="A20" t="s">
        <v>1862</v>
      </c>
      <c r="B20" t="s">
        <v>1928</v>
      </c>
      <c r="C20" t="s">
        <v>1929</v>
      </c>
      <c r="D20" t="s">
        <v>1861</v>
      </c>
      <c r="E20" t="s">
        <v>1930</v>
      </c>
      <c r="F20" t="s">
        <v>1931</v>
      </c>
    </row>
    <row r="21" spans="1:6" ht="10.5" customHeight="1">
      <c r="A21" t="s">
        <v>1866</v>
      </c>
      <c r="B21" t="s">
        <v>1866</v>
      </c>
      <c r="C21" t="s">
        <v>1932</v>
      </c>
      <c r="D21" t="s">
        <v>1857</v>
      </c>
      <c r="E21" t="s">
        <v>1933</v>
      </c>
      <c r="F21" t="s">
        <v>1934</v>
      </c>
    </row>
    <row r="22" spans="1:6" ht="10.5" customHeight="1">
      <c r="A22" t="s">
        <v>1866</v>
      </c>
      <c r="B22" t="s">
        <v>1935</v>
      </c>
      <c r="C22" t="s">
        <v>1936</v>
      </c>
      <c r="D22" t="s">
        <v>1861</v>
      </c>
      <c r="E22" t="s">
        <v>1937</v>
      </c>
      <c r="F22" t="s">
        <v>1938</v>
      </c>
    </row>
    <row r="23" spans="1:6" ht="10.5" customHeight="1">
      <c r="A23" t="s">
        <v>1866</v>
      </c>
      <c r="B23" t="s">
        <v>1939</v>
      </c>
      <c r="C23" t="s">
        <v>1940</v>
      </c>
      <c r="D23" t="s">
        <v>1861</v>
      </c>
      <c r="E23" t="s">
        <v>1941</v>
      </c>
      <c r="F23" t="s">
        <v>1942</v>
      </c>
    </row>
    <row r="24" spans="1:6" ht="10.5" customHeight="1">
      <c r="A24" t="s">
        <v>1866</v>
      </c>
      <c r="B24" t="s">
        <v>1943</v>
      </c>
      <c r="C24" t="s">
        <v>1944</v>
      </c>
      <c r="D24" t="s">
        <v>1861</v>
      </c>
      <c r="E24" t="s">
        <v>1945</v>
      </c>
      <c r="F24" t="s">
        <v>1946</v>
      </c>
    </row>
    <row r="25" spans="1:6" ht="10.5" customHeight="1">
      <c r="A25" t="s">
        <v>1866</v>
      </c>
      <c r="B25" t="s">
        <v>1947</v>
      </c>
      <c r="C25" t="s">
        <v>1948</v>
      </c>
      <c r="D25" t="s">
        <v>1861</v>
      </c>
      <c r="E25" t="s">
        <v>1949</v>
      </c>
      <c r="F25" t="s">
        <v>1950</v>
      </c>
    </row>
    <row r="26" spans="1:6" ht="10.5" customHeight="1">
      <c r="A26" t="s">
        <v>1866</v>
      </c>
      <c r="B26" t="s">
        <v>1951</v>
      </c>
      <c r="C26" t="s">
        <v>1952</v>
      </c>
      <c r="D26" t="s">
        <v>1861</v>
      </c>
      <c r="E26" t="s">
        <v>1953</v>
      </c>
      <c r="F26" t="s">
        <v>1954</v>
      </c>
    </row>
    <row r="27" spans="1:6" ht="10.5" customHeight="1">
      <c r="A27" t="s">
        <v>1870</v>
      </c>
      <c r="B27" t="s">
        <v>1870</v>
      </c>
      <c r="C27" t="s">
        <v>1955</v>
      </c>
      <c r="D27" t="s">
        <v>1857</v>
      </c>
      <c r="E27" t="s">
        <v>1956</v>
      </c>
      <c r="F27" t="s">
        <v>1957</v>
      </c>
    </row>
    <row r="28" spans="1:6" ht="10.5" customHeight="1">
      <c r="A28" t="s">
        <v>1870</v>
      </c>
      <c r="B28" t="s">
        <v>1958</v>
      </c>
      <c r="C28" t="s">
        <v>1959</v>
      </c>
      <c r="D28" t="s">
        <v>1861</v>
      </c>
      <c r="E28" t="s">
        <v>1960</v>
      </c>
      <c r="F28" t="s">
        <v>1961</v>
      </c>
    </row>
    <row r="29" spans="1:6" ht="10.5" customHeight="1">
      <c r="A29" t="s">
        <v>1870</v>
      </c>
      <c r="B29" t="s">
        <v>1962</v>
      </c>
      <c r="C29" t="s">
        <v>1963</v>
      </c>
      <c r="D29" t="s">
        <v>1861</v>
      </c>
      <c r="E29" t="s">
        <v>1964</v>
      </c>
      <c r="F29" t="s">
        <v>1965</v>
      </c>
    </row>
    <row r="30" spans="1:6" ht="10.5" customHeight="1">
      <c r="A30" t="s">
        <v>1870</v>
      </c>
      <c r="B30" t="s">
        <v>1966</v>
      </c>
      <c r="C30" t="s">
        <v>1967</v>
      </c>
      <c r="D30" t="s">
        <v>1861</v>
      </c>
      <c r="E30" t="s">
        <v>1968</v>
      </c>
      <c r="F30" t="s">
        <v>1969</v>
      </c>
    </row>
    <row r="31" spans="1:6" ht="10.5" customHeight="1">
      <c r="A31" t="s">
        <v>1870</v>
      </c>
      <c r="B31" t="s">
        <v>1970</v>
      </c>
      <c r="C31" t="s">
        <v>1971</v>
      </c>
      <c r="D31" t="s">
        <v>1861</v>
      </c>
      <c r="E31" t="s">
        <v>1972</v>
      </c>
      <c r="F31" t="s">
        <v>1973</v>
      </c>
    </row>
    <row r="32" spans="1:6" ht="10.5" customHeight="1">
      <c r="A32" t="s">
        <v>1870</v>
      </c>
      <c r="B32" t="s">
        <v>1974</v>
      </c>
      <c r="C32" t="s">
        <v>1975</v>
      </c>
      <c r="D32" t="s">
        <v>1861</v>
      </c>
      <c r="E32" t="s">
        <v>1976</v>
      </c>
      <c r="F32" t="s">
        <v>1977</v>
      </c>
    </row>
    <row r="33" spans="1:6" ht="10.5" customHeight="1">
      <c r="A33" t="s">
        <v>1870</v>
      </c>
      <c r="B33" t="s">
        <v>1978</v>
      </c>
      <c r="C33" t="s">
        <v>1979</v>
      </c>
      <c r="D33" t="s">
        <v>1861</v>
      </c>
      <c r="E33" t="s">
        <v>1980</v>
      </c>
      <c r="F33" t="s">
        <v>1981</v>
      </c>
    </row>
    <row r="34" spans="1:6" ht="10.5" customHeight="1">
      <c r="A34" t="s">
        <v>1870</v>
      </c>
      <c r="B34" t="s">
        <v>1982</v>
      </c>
      <c r="C34" t="s">
        <v>1983</v>
      </c>
      <c r="D34" t="s">
        <v>1861</v>
      </c>
      <c r="E34" t="s">
        <v>1984</v>
      </c>
      <c r="F34" t="s">
        <v>1985</v>
      </c>
    </row>
    <row r="35" spans="1:6" ht="10.5" customHeight="1">
      <c r="A35" t="s">
        <v>1870</v>
      </c>
      <c r="B35" t="s">
        <v>1986</v>
      </c>
      <c r="C35" t="s">
        <v>1987</v>
      </c>
      <c r="D35" t="s">
        <v>1861</v>
      </c>
      <c r="E35" t="s">
        <v>698</v>
      </c>
      <c r="F35" t="s">
        <v>1988</v>
      </c>
    </row>
    <row r="36" spans="1:6" ht="10.5" customHeight="1">
      <c r="A36" t="s">
        <v>1874</v>
      </c>
      <c r="B36" t="s">
        <v>1874</v>
      </c>
      <c r="C36" t="s">
        <v>1989</v>
      </c>
      <c r="D36" t="s">
        <v>1857</v>
      </c>
      <c r="E36" t="s">
        <v>1990</v>
      </c>
      <c r="F36" t="s">
        <v>1991</v>
      </c>
    </row>
    <row r="37" spans="1:6" ht="10.5" customHeight="1">
      <c r="A37" t="s">
        <v>1874</v>
      </c>
      <c r="B37" t="s">
        <v>1992</v>
      </c>
      <c r="C37" t="s">
        <v>1993</v>
      </c>
      <c r="D37" t="s">
        <v>1861</v>
      </c>
      <c r="E37" t="s">
        <v>1994</v>
      </c>
      <c r="F37" t="s">
        <v>1995</v>
      </c>
    </row>
    <row r="38" spans="1:6" ht="10.5" customHeight="1">
      <c r="A38" t="s">
        <v>1874</v>
      </c>
      <c r="B38" t="s">
        <v>1996</v>
      </c>
      <c r="C38" t="s">
        <v>1997</v>
      </c>
      <c r="D38" t="s">
        <v>1861</v>
      </c>
      <c r="E38" t="s">
        <v>1998</v>
      </c>
      <c r="F38" t="s">
        <v>1999</v>
      </c>
    </row>
    <row r="39" spans="1:6" ht="10.5" customHeight="1">
      <c r="A39" t="s">
        <v>1874</v>
      </c>
      <c r="B39" t="s">
        <v>2000</v>
      </c>
      <c r="C39" t="s">
        <v>2001</v>
      </c>
      <c r="D39" t="s">
        <v>1861</v>
      </c>
    </row>
    <row r="40" spans="1:6" ht="10.5" customHeight="1">
      <c r="A40" t="s">
        <v>1874</v>
      </c>
      <c r="B40" t="s">
        <v>2002</v>
      </c>
      <c r="C40" t="s">
        <v>2003</v>
      </c>
      <c r="D40" t="s">
        <v>1861</v>
      </c>
    </row>
    <row r="41" spans="1:6" ht="10.5" customHeight="1">
      <c r="A41" t="s">
        <v>1874</v>
      </c>
      <c r="B41" t="s">
        <v>2004</v>
      </c>
      <c r="C41" t="s">
        <v>2005</v>
      </c>
      <c r="D41" t="s">
        <v>1861</v>
      </c>
    </row>
    <row r="42" spans="1:6" ht="10.5" customHeight="1">
      <c r="A42" t="s">
        <v>1874</v>
      </c>
      <c r="B42" t="s">
        <v>2006</v>
      </c>
      <c r="C42" t="s">
        <v>2007</v>
      </c>
      <c r="D42" t="s">
        <v>1861</v>
      </c>
    </row>
    <row r="43" spans="1:6" ht="10.5" customHeight="1">
      <c r="A43" t="s">
        <v>1874</v>
      </c>
      <c r="B43" t="s">
        <v>2008</v>
      </c>
      <c r="C43" t="s">
        <v>2009</v>
      </c>
      <c r="D43" t="s">
        <v>1861</v>
      </c>
    </row>
    <row r="44" spans="1:6" ht="10.5" customHeight="1">
      <c r="A44" t="s">
        <v>1874</v>
      </c>
      <c r="B44" t="s">
        <v>2010</v>
      </c>
      <c r="C44" t="s">
        <v>2011</v>
      </c>
      <c r="D44" t="s">
        <v>1861</v>
      </c>
    </row>
    <row r="45" spans="1:6" ht="10.5" customHeight="1">
      <c r="A45" t="s">
        <v>1874</v>
      </c>
      <c r="B45" t="s">
        <v>2012</v>
      </c>
      <c r="C45" t="s">
        <v>2013</v>
      </c>
      <c r="D45" t="s">
        <v>1861</v>
      </c>
    </row>
    <row r="46" spans="1:6" ht="10.5" customHeight="1">
      <c r="A46" t="s">
        <v>1878</v>
      </c>
      <c r="B46" t="s">
        <v>1878</v>
      </c>
      <c r="C46" t="s">
        <v>2014</v>
      </c>
      <c r="D46" t="s">
        <v>1857</v>
      </c>
    </row>
    <row r="47" spans="1:6" ht="10.5" customHeight="1">
      <c r="A47" t="s">
        <v>1878</v>
      </c>
      <c r="B47" t="s">
        <v>2015</v>
      </c>
      <c r="C47" t="s">
        <v>2016</v>
      </c>
      <c r="D47" t="s">
        <v>1861</v>
      </c>
    </row>
    <row r="48" spans="1:6" ht="10.5" customHeight="1">
      <c r="A48" t="s">
        <v>1878</v>
      </c>
      <c r="B48" t="s">
        <v>2017</v>
      </c>
      <c r="C48" t="s">
        <v>2018</v>
      </c>
      <c r="D48" t="s">
        <v>1861</v>
      </c>
    </row>
    <row r="49" spans="1:4" ht="10.5" customHeight="1">
      <c r="A49" t="s">
        <v>1878</v>
      </c>
      <c r="B49" t="s">
        <v>2019</v>
      </c>
      <c r="C49" t="s">
        <v>2020</v>
      </c>
      <c r="D49" t="s">
        <v>1861</v>
      </c>
    </row>
    <row r="50" spans="1:4" ht="10.5" customHeight="1">
      <c r="A50" t="s">
        <v>1878</v>
      </c>
      <c r="B50" t="s">
        <v>2021</v>
      </c>
      <c r="C50" t="s">
        <v>2022</v>
      </c>
      <c r="D50" t="s">
        <v>1861</v>
      </c>
    </row>
    <row r="51" spans="1:4" ht="10.5" customHeight="1">
      <c r="A51" t="s">
        <v>1878</v>
      </c>
      <c r="B51" t="s">
        <v>2023</v>
      </c>
      <c r="C51" t="s">
        <v>2024</v>
      </c>
      <c r="D51" t="s">
        <v>1861</v>
      </c>
    </row>
    <row r="52" spans="1:4" ht="10.5" customHeight="1">
      <c r="A52" t="s">
        <v>1878</v>
      </c>
      <c r="B52" t="s">
        <v>2025</v>
      </c>
      <c r="C52" t="s">
        <v>2026</v>
      </c>
      <c r="D52" t="s">
        <v>1861</v>
      </c>
    </row>
    <row r="53" spans="1:4" ht="10.5" customHeight="1">
      <c r="A53" t="s">
        <v>1878</v>
      </c>
      <c r="B53" t="s">
        <v>2027</v>
      </c>
      <c r="C53" t="s">
        <v>2028</v>
      </c>
      <c r="D53" t="s">
        <v>1861</v>
      </c>
    </row>
    <row r="54" spans="1:4" ht="10.5" customHeight="1">
      <c r="A54" t="s">
        <v>1878</v>
      </c>
      <c r="B54" t="s">
        <v>2029</v>
      </c>
      <c r="C54" t="s">
        <v>2030</v>
      </c>
      <c r="D54" t="s">
        <v>1861</v>
      </c>
    </row>
    <row r="55" spans="1:4" ht="10.5" customHeight="1">
      <c r="A55" t="s">
        <v>1878</v>
      </c>
      <c r="B55" t="s">
        <v>2031</v>
      </c>
      <c r="C55" t="s">
        <v>2032</v>
      </c>
      <c r="D55" t="s">
        <v>1861</v>
      </c>
    </row>
    <row r="56" spans="1:4" ht="10.5" customHeight="1">
      <c r="A56" t="s">
        <v>1878</v>
      </c>
      <c r="B56" t="s">
        <v>2033</v>
      </c>
      <c r="C56" t="s">
        <v>2034</v>
      </c>
      <c r="D56" t="s">
        <v>1861</v>
      </c>
    </row>
    <row r="57" spans="1:4" ht="10.5" customHeight="1">
      <c r="A57" t="s">
        <v>1878</v>
      </c>
      <c r="B57" t="s">
        <v>2035</v>
      </c>
      <c r="C57" t="s">
        <v>2036</v>
      </c>
      <c r="D57" t="s">
        <v>1861</v>
      </c>
    </row>
    <row r="58" spans="1:4" ht="10.5" customHeight="1">
      <c r="A58" t="s">
        <v>1878</v>
      </c>
      <c r="B58" t="s">
        <v>2037</v>
      </c>
      <c r="C58" t="s">
        <v>2038</v>
      </c>
      <c r="D58" t="s">
        <v>1861</v>
      </c>
    </row>
    <row r="59" spans="1:4" ht="10.5" customHeight="1">
      <c r="A59" t="s">
        <v>1878</v>
      </c>
      <c r="B59" t="s">
        <v>2039</v>
      </c>
      <c r="C59" t="s">
        <v>2040</v>
      </c>
      <c r="D59" t="s">
        <v>1861</v>
      </c>
    </row>
    <row r="60" spans="1:4" ht="10.5" customHeight="1">
      <c r="A60" t="s">
        <v>1881</v>
      </c>
      <c r="B60" t="s">
        <v>1881</v>
      </c>
      <c r="C60" t="s">
        <v>2041</v>
      </c>
      <c r="D60" t="s">
        <v>1857</v>
      </c>
    </row>
    <row r="61" spans="1:4" ht="10.5" customHeight="1">
      <c r="A61" t="s">
        <v>1881</v>
      </c>
      <c r="B61" t="s">
        <v>2042</v>
      </c>
      <c r="C61" t="s">
        <v>2043</v>
      </c>
      <c r="D61" t="s">
        <v>1885</v>
      </c>
    </row>
    <row r="62" spans="1:4" ht="10.5" customHeight="1">
      <c r="A62" t="s">
        <v>1881</v>
      </c>
      <c r="B62" t="s">
        <v>2044</v>
      </c>
      <c r="C62" t="s">
        <v>2045</v>
      </c>
      <c r="D62" t="s">
        <v>1885</v>
      </c>
    </row>
    <row r="63" spans="1:4" ht="10.5" customHeight="1">
      <c r="A63" t="s">
        <v>1881</v>
      </c>
      <c r="B63" t="s">
        <v>2046</v>
      </c>
      <c r="C63" t="s">
        <v>2047</v>
      </c>
      <c r="D63" t="s">
        <v>1885</v>
      </c>
    </row>
    <row r="64" spans="1:4" ht="10.5" customHeight="1">
      <c r="A64" t="s">
        <v>1881</v>
      </c>
      <c r="B64" t="s">
        <v>0</v>
      </c>
      <c r="C64" t="s">
        <v>1</v>
      </c>
      <c r="D64" t="s">
        <v>1861</v>
      </c>
    </row>
    <row r="65" spans="1:4" ht="10.5" customHeight="1">
      <c r="A65" t="s">
        <v>1881</v>
      </c>
      <c r="B65" t="s">
        <v>2</v>
      </c>
      <c r="C65" t="s">
        <v>3</v>
      </c>
      <c r="D65" t="s">
        <v>1861</v>
      </c>
    </row>
    <row r="66" spans="1:4" ht="10.5" customHeight="1">
      <c r="A66" t="s">
        <v>1881</v>
      </c>
      <c r="B66" t="s">
        <v>4</v>
      </c>
      <c r="C66" t="s">
        <v>5</v>
      </c>
      <c r="D66" t="s">
        <v>1861</v>
      </c>
    </row>
    <row r="67" spans="1:4" ht="10.5" customHeight="1">
      <c r="A67" t="s">
        <v>1881</v>
      </c>
      <c r="B67" t="s">
        <v>6</v>
      </c>
      <c r="C67" t="s">
        <v>7</v>
      </c>
      <c r="D67" t="s">
        <v>1861</v>
      </c>
    </row>
    <row r="68" spans="1:4" ht="10.5" customHeight="1">
      <c r="A68" t="s">
        <v>1881</v>
      </c>
      <c r="B68" t="s">
        <v>8</v>
      </c>
      <c r="C68" t="s">
        <v>9</v>
      </c>
      <c r="D68" t="s">
        <v>1861</v>
      </c>
    </row>
    <row r="69" spans="1:4" ht="10.5" customHeight="1">
      <c r="A69" t="s">
        <v>1881</v>
      </c>
      <c r="B69" t="s">
        <v>10</v>
      </c>
      <c r="C69" t="s">
        <v>11</v>
      </c>
      <c r="D69" t="s">
        <v>1861</v>
      </c>
    </row>
    <row r="70" spans="1:4" ht="10.5" customHeight="1">
      <c r="A70" t="s">
        <v>1881</v>
      </c>
      <c r="B70" t="s">
        <v>12</v>
      </c>
      <c r="C70" t="s">
        <v>13</v>
      </c>
      <c r="D70" t="s">
        <v>1861</v>
      </c>
    </row>
    <row r="71" spans="1:4" ht="10.5" customHeight="1">
      <c r="A71" t="s">
        <v>1881</v>
      </c>
      <c r="B71" t="s">
        <v>14</v>
      </c>
      <c r="C71" t="s">
        <v>15</v>
      </c>
      <c r="D71" t="s">
        <v>1861</v>
      </c>
    </row>
    <row r="72" spans="1:4" ht="10.5" customHeight="1">
      <c r="A72" t="s">
        <v>1881</v>
      </c>
      <c r="B72" t="s">
        <v>16</v>
      </c>
      <c r="C72" t="s">
        <v>17</v>
      </c>
      <c r="D72" t="s">
        <v>1861</v>
      </c>
    </row>
    <row r="73" spans="1:4" ht="10.5" customHeight="1">
      <c r="A73" t="s">
        <v>1881</v>
      </c>
      <c r="B73" t="s">
        <v>18</v>
      </c>
      <c r="C73" t="s">
        <v>19</v>
      </c>
      <c r="D73" t="s">
        <v>1861</v>
      </c>
    </row>
    <row r="74" spans="1:4" ht="10.5" customHeight="1">
      <c r="A74" t="s">
        <v>1881</v>
      </c>
      <c r="B74" t="s">
        <v>20</v>
      </c>
      <c r="C74" t="s">
        <v>21</v>
      </c>
      <c r="D74" t="s">
        <v>1861</v>
      </c>
    </row>
    <row r="75" spans="1:4" ht="10.5" customHeight="1">
      <c r="A75" t="s">
        <v>1881</v>
      </c>
      <c r="B75" t="s">
        <v>22</v>
      </c>
      <c r="C75" t="s">
        <v>23</v>
      </c>
      <c r="D75" t="s">
        <v>1861</v>
      </c>
    </row>
    <row r="76" spans="1:4" ht="10.5" customHeight="1">
      <c r="A76" t="s">
        <v>1886</v>
      </c>
      <c r="B76" t="s">
        <v>1886</v>
      </c>
      <c r="C76" t="s">
        <v>24</v>
      </c>
      <c r="D76" t="s">
        <v>1857</v>
      </c>
    </row>
    <row r="77" spans="1:4" ht="10.5" customHeight="1">
      <c r="A77" t="s">
        <v>1886</v>
      </c>
      <c r="B77" t="s">
        <v>25</v>
      </c>
      <c r="C77" t="s">
        <v>26</v>
      </c>
      <c r="D77" t="s">
        <v>1861</v>
      </c>
    </row>
    <row r="78" spans="1:4" ht="10.5" customHeight="1">
      <c r="A78" t="s">
        <v>1886</v>
      </c>
      <c r="B78" t="s">
        <v>27</v>
      </c>
      <c r="C78" t="s">
        <v>28</v>
      </c>
      <c r="D78" t="s">
        <v>1861</v>
      </c>
    </row>
    <row r="79" spans="1:4" ht="10.5" customHeight="1">
      <c r="A79" t="s">
        <v>1886</v>
      </c>
      <c r="B79" t="s">
        <v>29</v>
      </c>
      <c r="C79" t="s">
        <v>30</v>
      </c>
      <c r="D79" t="s">
        <v>1861</v>
      </c>
    </row>
    <row r="80" spans="1:4" ht="10.5" customHeight="1">
      <c r="A80" t="s">
        <v>1886</v>
      </c>
      <c r="B80" t="s">
        <v>31</v>
      </c>
      <c r="C80" t="s">
        <v>32</v>
      </c>
      <c r="D80" t="s">
        <v>1861</v>
      </c>
    </row>
    <row r="81" spans="1:4" ht="10.5" customHeight="1">
      <c r="A81" t="s">
        <v>1886</v>
      </c>
      <c r="B81" t="s">
        <v>33</v>
      </c>
      <c r="C81" t="s">
        <v>34</v>
      </c>
      <c r="D81" t="s">
        <v>1861</v>
      </c>
    </row>
    <row r="82" spans="1:4" ht="10.5" customHeight="1">
      <c r="A82" t="s">
        <v>1886</v>
      </c>
      <c r="B82" t="s">
        <v>35</v>
      </c>
      <c r="C82" t="s">
        <v>36</v>
      </c>
      <c r="D82" t="s">
        <v>1861</v>
      </c>
    </row>
    <row r="83" spans="1:4" ht="10.5" customHeight="1">
      <c r="A83" t="s">
        <v>1886</v>
      </c>
      <c r="B83" t="s">
        <v>37</v>
      </c>
      <c r="C83" t="s">
        <v>38</v>
      </c>
      <c r="D83" t="s">
        <v>1861</v>
      </c>
    </row>
    <row r="84" spans="1:4" ht="10.5" customHeight="1">
      <c r="A84" t="s">
        <v>1890</v>
      </c>
      <c r="B84" t="s">
        <v>1890</v>
      </c>
      <c r="C84" t="s">
        <v>39</v>
      </c>
      <c r="D84" t="s">
        <v>1857</v>
      </c>
    </row>
    <row r="85" spans="1:4" ht="10.5" customHeight="1">
      <c r="A85" t="s">
        <v>1890</v>
      </c>
      <c r="B85" t="s">
        <v>40</v>
      </c>
      <c r="C85" t="s">
        <v>41</v>
      </c>
      <c r="D85" t="s">
        <v>1861</v>
      </c>
    </row>
    <row r="86" spans="1:4" ht="10.5" customHeight="1">
      <c r="A86" t="s">
        <v>1890</v>
      </c>
      <c r="B86" t="s">
        <v>42</v>
      </c>
      <c r="C86" t="s">
        <v>43</v>
      </c>
      <c r="D86" t="s">
        <v>1861</v>
      </c>
    </row>
    <row r="87" spans="1:4" ht="10.5" customHeight="1">
      <c r="A87" t="s">
        <v>1890</v>
      </c>
      <c r="B87" t="s">
        <v>44</v>
      </c>
      <c r="C87" t="s">
        <v>45</v>
      </c>
      <c r="D87" t="s">
        <v>1861</v>
      </c>
    </row>
    <row r="88" spans="1:4" ht="10.5" customHeight="1">
      <c r="A88" t="s">
        <v>1890</v>
      </c>
      <c r="B88" t="s">
        <v>46</v>
      </c>
      <c r="C88" t="s">
        <v>47</v>
      </c>
      <c r="D88" t="s">
        <v>1861</v>
      </c>
    </row>
    <row r="89" spans="1:4" ht="10.5" customHeight="1">
      <c r="A89" t="s">
        <v>1890</v>
      </c>
      <c r="B89" t="s">
        <v>48</v>
      </c>
      <c r="C89" t="s">
        <v>49</v>
      </c>
      <c r="D89" t="s">
        <v>1861</v>
      </c>
    </row>
    <row r="90" spans="1:4" ht="10.5" customHeight="1">
      <c r="A90" t="s">
        <v>1890</v>
      </c>
      <c r="B90" t="s">
        <v>50</v>
      </c>
      <c r="C90" t="s">
        <v>51</v>
      </c>
      <c r="D90" t="s">
        <v>1861</v>
      </c>
    </row>
    <row r="91" spans="1:4" ht="10.5" customHeight="1">
      <c r="A91" t="s">
        <v>1890</v>
      </c>
      <c r="B91" t="s">
        <v>52</v>
      </c>
      <c r="C91" t="s">
        <v>53</v>
      </c>
      <c r="D91" t="s">
        <v>1861</v>
      </c>
    </row>
    <row r="92" spans="1:4" ht="10.5" customHeight="1">
      <c r="A92" t="s">
        <v>1890</v>
      </c>
      <c r="B92" t="s">
        <v>54</v>
      </c>
      <c r="C92" t="s">
        <v>55</v>
      </c>
      <c r="D92" t="s">
        <v>1861</v>
      </c>
    </row>
    <row r="93" spans="1:4" ht="10.5" customHeight="1">
      <c r="A93" t="s">
        <v>1894</v>
      </c>
      <c r="B93" t="s">
        <v>1894</v>
      </c>
      <c r="C93" t="s">
        <v>56</v>
      </c>
      <c r="D93" t="s">
        <v>1857</v>
      </c>
    </row>
    <row r="94" spans="1:4" ht="10.5" customHeight="1">
      <c r="A94" t="s">
        <v>1894</v>
      </c>
      <c r="B94" t="s">
        <v>57</v>
      </c>
      <c r="C94" t="s">
        <v>58</v>
      </c>
      <c r="D94" t="s">
        <v>1861</v>
      </c>
    </row>
    <row r="95" spans="1:4" ht="10.5" customHeight="1">
      <c r="A95" t="s">
        <v>1894</v>
      </c>
      <c r="B95" t="s">
        <v>59</v>
      </c>
      <c r="C95" t="s">
        <v>60</v>
      </c>
      <c r="D95" t="s">
        <v>1861</v>
      </c>
    </row>
    <row r="96" spans="1:4" ht="10.5" customHeight="1">
      <c r="A96" t="s">
        <v>1894</v>
      </c>
      <c r="B96" t="s">
        <v>61</v>
      </c>
      <c r="C96" t="s">
        <v>62</v>
      </c>
      <c r="D96" t="s">
        <v>1861</v>
      </c>
    </row>
    <row r="97" spans="1:4" ht="10.5" customHeight="1">
      <c r="A97" t="s">
        <v>1894</v>
      </c>
      <c r="B97" t="s">
        <v>63</v>
      </c>
      <c r="C97" t="s">
        <v>64</v>
      </c>
      <c r="D97" t="s">
        <v>1861</v>
      </c>
    </row>
    <row r="98" spans="1:4" ht="10.5" customHeight="1">
      <c r="A98" t="s">
        <v>1894</v>
      </c>
      <c r="B98" t="s">
        <v>65</v>
      </c>
      <c r="C98" t="s">
        <v>66</v>
      </c>
      <c r="D98" t="s">
        <v>1861</v>
      </c>
    </row>
    <row r="99" spans="1:4" ht="10.5" customHeight="1">
      <c r="A99" t="s">
        <v>1894</v>
      </c>
      <c r="B99" t="s">
        <v>67</v>
      </c>
      <c r="C99" t="s">
        <v>68</v>
      </c>
      <c r="D99" t="s">
        <v>1861</v>
      </c>
    </row>
    <row r="100" spans="1:4" ht="10.5" customHeight="1">
      <c r="A100" t="s">
        <v>1898</v>
      </c>
      <c r="B100" t="s">
        <v>1898</v>
      </c>
      <c r="C100" t="s">
        <v>69</v>
      </c>
      <c r="D100" t="s">
        <v>1857</v>
      </c>
    </row>
    <row r="101" spans="1:4" ht="10.5" customHeight="1">
      <c r="A101" t="s">
        <v>1898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1898</v>
      </c>
      <c r="B102" t="s">
        <v>1958</v>
      </c>
      <c r="C102" t="s">
        <v>73</v>
      </c>
      <c r="D102" t="s">
        <v>1861</v>
      </c>
    </row>
    <row r="103" spans="1:4" ht="10.5" customHeight="1">
      <c r="A103" t="s">
        <v>1898</v>
      </c>
      <c r="B103" t="s">
        <v>74</v>
      </c>
      <c r="C103" t="s">
        <v>75</v>
      </c>
      <c r="D103" t="s">
        <v>1861</v>
      </c>
    </row>
    <row r="104" spans="1:4" ht="10.5" customHeight="1">
      <c r="A104" t="s">
        <v>1898</v>
      </c>
      <c r="B104" t="s">
        <v>76</v>
      </c>
      <c r="C104" t="s">
        <v>77</v>
      </c>
      <c r="D104" t="s">
        <v>1861</v>
      </c>
    </row>
    <row r="105" spans="1:4" ht="10.5" customHeight="1">
      <c r="A105" t="s">
        <v>1898</v>
      </c>
      <c r="B105" t="s">
        <v>78</v>
      </c>
      <c r="C105" t="s">
        <v>79</v>
      </c>
      <c r="D105" t="s">
        <v>1861</v>
      </c>
    </row>
    <row r="106" spans="1:4" ht="10.5" customHeight="1">
      <c r="A106" t="s">
        <v>1898</v>
      </c>
      <c r="B106" t="s">
        <v>80</v>
      </c>
      <c r="C106" t="s">
        <v>81</v>
      </c>
      <c r="D106" t="s">
        <v>1861</v>
      </c>
    </row>
    <row r="107" spans="1:4" ht="10.5" customHeight="1">
      <c r="A107" t="s">
        <v>1898</v>
      </c>
      <c r="B107" t="s">
        <v>82</v>
      </c>
      <c r="C107" t="s">
        <v>83</v>
      </c>
      <c r="D107" t="s">
        <v>1861</v>
      </c>
    </row>
    <row r="108" spans="1:4" ht="10.5" customHeight="1">
      <c r="A108" t="s">
        <v>1898</v>
      </c>
      <c r="B108" t="s">
        <v>84</v>
      </c>
      <c r="C108" t="s">
        <v>85</v>
      </c>
      <c r="D108" t="s">
        <v>1861</v>
      </c>
    </row>
    <row r="109" spans="1:4" ht="10.5" customHeight="1">
      <c r="A109" t="s">
        <v>1898</v>
      </c>
      <c r="B109" t="s">
        <v>86</v>
      </c>
      <c r="C109" t="s">
        <v>87</v>
      </c>
      <c r="D109" t="s">
        <v>1861</v>
      </c>
    </row>
    <row r="110" spans="1:4" ht="10.5" customHeight="1">
      <c r="A110" t="s">
        <v>1898</v>
      </c>
      <c r="B110" t="s">
        <v>88</v>
      </c>
      <c r="C110" t="s">
        <v>89</v>
      </c>
      <c r="D110" t="s">
        <v>1861</v>
      </c>
    </row>
    <row r="111" spans="1:4" ht="10.5" customHeight="1">
      <c r="A111" t="s">
        <v>1898</v>
      </c>
      <c r="B111" t="s">
        <v>2033</v>
      </c>
      <c r="C111" t="s">
        <v>90</v>
      </c>
      <c r="D111" t="s">
        <v>1861</v>
      </c>
    </row>
    <row r="112" spans="1:4" ht="10.5" customHeight="1">
      <c r="A112" t="s">
        <v>1898</v>
      </c>
      <c r="B112" t="s">
        <v>91</v>
      </c>
      <c r="C112" t="s">
        <v>92</v>
      </c>
      <c r="D112" t="s">
        <v>1861</v>
      </c>
    </row>
    <row r="113" spans="1:4" ht="10.5" customHeight="1">
      <c r="A113" t="s">
        <v>1898</v>
      </c>
      <c r="B113" t="s">
        <v>93</v>
      </c>
      <c r="C113" t="s">
        <v>94</v>
      </c>
      <c r="D113" t="s">
        <v>1861</v>
      </c>
    </row>
    <row r="114" spans="1:4" ht="10.5" customHeight="1">
      <c r="A114" t="s">
        <v>1898</v>
      </c>
      <c r="B114" t="s">
        <v>95</v>
      </c>
      <c r="C114" t="s">
        <v>96</v>
      </c>
      <c r="D114" t="s">
        <v>1861</v>
      </c>
    </row>
    <row r="115" spans="1:4" ht="10.5" customHeight="1">
      <c r="A115" t="s">
        <v>1902</v>
      </c>
      <c r="B115" t="s">
        <v>1902</v>
      </c>
      <c r="C115" t="s">
        <v>97</v>
      </c>
      <c r="D115" t="s">
        <v>1857</v>
      </c>
    </row>
    <row r="116" spans="1:4" ht="10.5" customHeight="1">
      <c r="A116" t="s">
        <v>1902</v>
      </c>
      <c r="B116" t="s">
        <v>98</v>
      </c>
      <c r="C116" t="s">
        <v>99</v>
      </c>
      <c r="D116" t="s">
        <v>1861</v>
      </c>
    </row>
    <row r="117" spans="1:4" ht="10.5" customHeight="1">
      <c r="A117" t="s">
        <v>1902</v>
      </c>
      <c r="B117" t="s">
        <v>100</v>
      </c>
      <c r="C117" t="s">
        <v>101</v>
      </c>
      <c r="D117" t="s">
        <v>1861</v>
      </c>
    </row>
    <row r="118" spans="1:4" ht="10.5" customHeight="1">
      <c r="A118" t="s">
        <v>1902</v>
      </c>
      <c r="B118" t="s">
        <v>102</v>
      </c>
      <c r="C118" t="s">
        <v>103</v>
      </c>
      <c r="D118" t="s">
        <v>1861</v>
      </c>
    </row>
    <row r="119" spans="1:4" ht="10.5" customHeight="1">
      <c r="A119" t="s">
        <v>1902</v>
      </c>
      <c r="B119" t="s">
        <v>104</v>
      </c>
      <c r="C119" t="s">
        <v>105</v>
      </c>
      <c r="D119" t="s">
        <v>1861</v>
      </c>
    </row>
    <row r="120" spans="1:4" ht="10.5" customHeight="1">
      <c r="A120" t="s">
        <v>1902</v>
      </c>
      <c r="B120" t="s">
        <v>106</v>
      </c>
      <c r="C120" t="s">
        <v>107</v>
      </c>
      <c r="D120" t="s">
        <v>1861</v>
      </c>
    </row>
    <row r="121" spans="1:4" ht="10.5" customHeight="1">
      <c r="A121" t="s">
        <v>1902</v>
      </c>
      <c r="B121" t="s">
        <v>108</v>
      </c>
      <c r="C121" t="s">
        <v>109</v>
      </c>
      <c r="D121" t="s">
        <v>1861</v>
      </c>
    </row>
    <row r="122" spans="1:4" ht="10.5" customHeight="1">
      <c r="A122" t="s">
        <v>1902</v>
      </c>
      <c r="B122" t="s">
        <v>110</v>
      </c>
      <c r="C122" t="s">
        <v>111</v>
      </c>
      <c r="D122" t="s">
        <v>1861</v>
      </c>
    </row>
    <row r="123" spans="1:4" ht="10.5" customHeight="1">
      <c r="A123" t="s">
        <v>1902</v>
      </c>
      <c r="B123" t="s">
        <v>112</v>
      </c>
      <c r="C123" t="s">
        <v>113</v>
      </c>
      <c r="D123" t="s">
        <v>1861</v>
      </c>
    </row>
    <row r="124" spans="1:4" ht="10.5" customHeight="1">
      <c r="A124" t="s">
        <v>1902</v>
      </c>
      <c r="B124" t="s">
        <v>114</v>
      </c>
      <c r="C124" t="s">
        <v>115</v>
      </c>
      <c r="D124" t="s">
        <v>1861</v>
      </c>
    </row>
    <row r="125" spans="1:4" ht="10.5" customHeight="1">
      <c r="A125" t="s">
        <v>1902</v>
      </c>
      <c r="B125" t="s">
        <v>116</v>
      </c>
      <c r="C125" t="s">
        <v>117</v>
      </c>
      <c r="D125" t="s">
        <v>1861</v>
      </c>
    </row>
    <row r="126" spans="1:4" ht="10.5" customHeight="1">
      <c r="A126" t="s">
        <v>1902</v>
      </c>
      <c r="B126" t="s">
        <v>118</v>
      </c>
      <c r="C126" t="s">
        <v>119</v>
      </c>
      <c r="D126" t="s">
        <v>1861</v>
      </c>
    </row>
    <row r="127" spans="1:4" ht="10.5" customHeight="1">
      <c r="A127" t="s">
        <v>1902</v>
      </c>
      <c r="B127" t="s">
        <v>120</v>
      </c>
      <c r="C127" t="s">
        <v>121</v>
      </c>
      <c r="D127" t="s">
        <v>1861</v>
      </c>
    </row>
    <row r="128" spans="1:4" ht="10.5" customHeight="1">
      <c r="A128" t="s">
        <v>1906</v>
      </c>
      <c r="B128" t="s">
        <v>1906</v>
      </c>
      <c r="C128" t="s">
        <v>122</v>
      </c>
      <c r="D128" t="s">
        <v>1857</v>
      </c>
    </row>
    <row r="129" spans="1:4" ht="10.5" customHeight="1">
      <c r="A129" t="s">
        <v>1906</v>
      </c>
      <c r="B129" t="s">
        <v>123</v>
      </c>
      <c r="C129" t="s">
        <v>124</v>
      </c>
      <c r="D129" t="s">
        <v>1861</v>
      </c>
    </row>
    <row r="130" spans="1:4" ht="10.5" customHeight="1">
      <c r="A130" t="s">
        <v>1906</v>
      </c>
      <c r="B130" t="s">
        <v>125</v>
      </c>
      <c r="C130" t="s">
        <v>126</v>
      </c>
      <c r="D130" t="s">
        <v>1861</v>
      </c>
    </row>
    <row r="131" spans="1:4" ht="10.5" customHeight="1">
      <c r="A131" t="s">
        <v>1906</v>
      </c>
      <c r="B131" t="s">
        <v>127</v>
      </c>
      <c r="C131" t="s">
        <v>128</v>
      </c>
      <c r="D131" t="s">
        <v>1861</v>
      </c>
    </row>
    <row r="132" spans="1:4" ht="10.5" customHeight="1">
      <c r="A132" t="s">
        <v>1906</v>
      </c>
      <c r="B132" t="s">
        <v>129</v>
      </c>
      <c r="C132" t="s">
        <v>130</v>
      </c>
      <c r="D132" t="s">
        <v>1861</v>
      </c>
    </row>
    <row r="133" spans="1:4" ht="10.5" customHeight="1">
      <c r="A133" t="s">
        <v>1906</v>
      </c>
      <c r="B133" t="s">
        <v>131</v>
      </c>
      <c r="C133" t="s">
        <v>132</v>
      </c>
      <c r="D133" t="s">
        <v>1861</v>
      </c>
    </row>
    <row r="134" spans="1:4" ht="10.5" customHeight="1">
      <c r="A134" t="s">
        <v>1906</v>
      </c>
      <c r="B134" t="s">
        <v>133</v>
      </c>
      <c r="C134" t="s">
        <v>134</v>
      </c>
      <c r="D134" t="s">
        <v>1861</v>
      </c>
    </row>
    <row r="135" spans="1:4" ht="10.5" customHeight="1">
      <c r="A135" t="s">
        <v>1910</v>
      </c>
      <c r="B135" t="s">
        <v>1910</v>
      </c>
      <c r="C135" t="s">
        <v>135</v>
      </c>
      <c r="D135" t="s">
        <v>1857</v>
      </c>
    </row>
    <row r="136" spans="1:4" ht="10.5" customHeight="1">
      <c r="A136" t="s">
        <v>1910</v>
      </c>
      <c r="B136" t="s">
        <v>136</v>
      </c>
      <c r="C136" t="s">
        <v>137</v>
      </c>
      <c r="D136" t="s">
        <v>1861</v>
      </c>
    </row>
    <row r="137" spans="1:4" ht="10.5" customHeight="1">
      <c r="A137" t="s">
        <v>1910</v>
      </c>
      <c r="B137" t="s">
        <v>138</v>
      </c>
      <c r="C137" t="s">
        <v>139</v>
      </c>
      <c r="D137" t="s">
        <v>1861</v>
      </c>
    </row>
    <row r="138" spans="1:4" ht="10.5" customHeight="1">
      <c r="A138" t="s">
        <v>1910</v>
      </c>
      <c r="B138" t="s">
        <v>140</v>
      </c>
      <c r="C138" t="s">
        <v>141</v>
      </c>
      <c r="D138" t="s">
        <v>1861</v>
      </c>
    </row>
    <row r="139" spans="1:4" ht="10.5" customHeight="1">
      <c r="A139" t="s">
        <v>1910</v>
      </c>
      <c r="B139" t="s">
        <v>142</v>
      </c>
      <c r="C139" t="s">
        <v>143</v>
      </c>
      <c r="D139" t="s">
        <v>1861</v>
      </c>
    </row>
    <row r="140" spans="1:4" ht="10.5" customHeight="1">
      <c r="A140" t="s">
        <v>1910</v>
      </c>
      <c r="B140" t="s">
        <v>144</v>
      </c>
      <c r="C140" t="s">
        <v>145</v>
      </c>
      <c r="D140" t="s">
        <v>1861</v>
      </c>
    </row>
    <row r="141" spans="1:4" ht="10.5" customHeight="1">
      <c r="A141" t="s">
        <v>1910</v>
      </c>
      <c r="B141" t="s">
        <v>146</v>
      </c>
      <c r="C141" t="s">
        <v>147</v>
      </c>
      <c r="D141" t="s">
        <v>1861</v>
      </c>
    </row>
    <row r="142" spans="1:4" ht="10.5" customHeight="1">
      <c r="A142" t="s">
        <v>1910</v>
      </c>
      <c r="B142" t="s">
        <v>148</v>
      </c>
      <c r="C142" t="s">
        <v>149</v>
      </c>
      <c r="D142" t="s">
        <v>1861</v>
      </c>
    </row>
    <row r="143" spans="1:4" ht="10.5" customHeight="1">
      <c r="A143" t="s">
        <v>1910</v>
      </c>
      <c r="B143" t="s">
        <v>150</v>
      </c>
      <c r="C143" t="s">
        <v>151</v>
      </c>
      <c r="D143" t="s">
        <v>1861</v>
      </c>
    </row>
    <row r="144" spans="1:4" ht="10.5" customHeight="1">
      <c r="A144" t="s">
        <v>1910</v>
      </c>
      <c r="B144" t="s">
        <v>152</v>
      </c>
      <c r="C144" t="s">
        <v>153</v>
      </c>
      <c r="D144" t="s">
        <v>1861</v>
      </c>
    </row>
    <row r="145" spans="1:4" ht="10.5" customHeight="1">
      <c r="A145" t="s">
        <v>1910</v>
      </c>
      <c r="B145" t="s">
        <v>154</v>
      </c>
      <c r="C145" t="s">
        <v>155</v>
      </c>
      <c r="D145" t="s">
        <v>1861</v>
      </c>
    </row>
    <row r="146" spans="1:4" ht="10.5" customHeight="1">
      <c r="A146" t="s">
        <v>1910</v>
      </c>
      <c r="B146" t="s">
        <v>156</v>
      </c>
      <c r="C146" t="s">
        <v>157</v>
      </c>
      <c r="D146" t="s">
        <v>1861</v>
      </c>
    </row>
    <row r="147" spans="1:4" ht="10.5" customHeight="1">
      <c r="A147" t="s">
        <v>1910</v>
      </c>
      <c r="B147" t="s">
        <v>158</v>
      </c>
      <c r="C147" t="s">
        <v>159</v>
      </c>
      <c r="D147" t="s">
        <v>1861</v>
      </c>
    </row>
    <row r="148" spans="1:4" ht="10.5" customHeight="1">
      <c r="A148" t="s">
        <v>1910</v>
      </c>
      <c r="B148" t="s">
        <v>160</v>
      </c>
      <c r="C148" t="s">
        <v>161</v>
      </c>
      <c r="D148" t="s">
        <v>1861</v>
      </c>
    </row>
    <row r="149" spans="1:4" ht="10.5" customHeight="1">
      <c r="A149" t="s">
        <v>1914</v>
      </c>
      <c r="B149" t="s">
        <v>1914</v>
      </c>
      <c r="C149" t="s">
        <v>162</v>
      </c>
      <c r="D149" t="s">
        <v>1857</v>
      </c>
    </row>
    <row r="150" spans="1:4" ht="10.5" customHeight="1">
      <c r="A150" t="s">
        <v>1914</v>
      </c>
      <c r="B150" t="s">
        <v>163</v>
      </c>
      <c r="C150" t="s">
        <v>164</v>
      </c>
      <c r="D150" t="s">
        <v>1861</v>
      </c>
    </row>
    <row r="151" spans="1:4" ht="10.5" customHeight="1">
      <c r="A151" t="s">
        <v>1914</v>
      </c>
      <c r="B151" t="s">
        <v>165</v>
      </c>
      <c r="C151" t="s">
        <v>166</v>
      </c>
      <c r="D151" t="s">
        <v>1861</v>
      </c>
    </row>
    <row r="152" spans="1:4" ht="10.5" customHeight="1">
      <c r="A152" t="s">
        <v>1914</v>
      </c>
      <c r="B152" t="s">
        <v>167</v>
      </c>
      <c r="C152" t="s">
        <v>168</v>
      </c>
      <c r="D152" t="s">
        <v>1861</v>
      </c>
    </row>
    <row r="153" spans="1:4" ht="10.5" customHeight="1">
      <c r="A153" t="s">
        <v>1914</v>
      </c>
      <c r="B153" t="s">
        <v>169</v>
      </c>
      <c r="C153" t="s">
        <v>170</v>
      </c>
      <c r="D153" t="s">
        <v>1861</v>
      </c>
    </row>
    <row r="154" spans="1:4" ht="10.5" customHeight="1">
      <c r="A154" t="s">
        <v>1914</v>
      </c>
      <c r="B154" t="s">
        <v>171</v>
      </c>
      <c r="C154" t="s">
        <v>172</v>
      </c>
      <c r="D154" t="s">
        <v>1861</v>
      </c>
    </row>
    <row r="155" spans="1:4" ht="10.5" customHeight="1">
      <c r="A155" t="s">
        <v>1914</v>
      </c>
      <c r="B155" t="s">
        <v>173</v>
      </c>
      <c r="C155" t="s">
        <v>174</v>
      </c>
      <c r="D155" t="s">
        <v>1861</v>
      </c>
    </row>
    <row r="156" spans="1:4" ht="10.5" customHeight="1">
      <c r="A156" t="s">
        <v>1914</v>
      </c>
      <c r="B156" t="s">
        <v>175</v>
      </c>
      <c r="C156" t="s">
        <v>176</v>
      </c>
      <c r="D156" t="s">
        <v>1861</v>
      </c>
    </row>
    <row r="157" spans="1:4" ht="10.5" customHeight="1">
      <c r="A157" t="s">
        <v>1914</v>
      </c>
      <c r="B157" t="s">
        <v>177</v>
      </c>
      <c r="C157" t="s">
        <v>178</v>
      </c>
      <c r="D157" t="s">
        <v>1861</v>
      </c>
    </row>
    <row r="158" spans="1:4" ht="10.5" customHeight="1">
      <c r="A158" t="s">
        <v>1914</v>
      </c>
      <c r="B158" t="s">
        <v>179</v>
      </c>
      <c r="C158" t="s">
        <v>180</v>
      </c>
      <c r="D158" t="s">
        <v>1861</v>
      </c>
    </row>
    <row r="159" spans="1:4" ht="10.5" customHeight="1">
      <c r="A159" t="s">
        <v>1914</v>
      </c>
      <c r="B159" t="s">
        <v>181</v>
      </c>
      <c r="C159" t="s">
        <v>182</v>
      </c>
      <c r="D159" t="s">
        <v>1861</v>
      </c>
    </row>
    <row r="160" spans="1:4" ht="10.5" customHeight="1">
      <c r="A160" t="s">
        <v>1914</v>
      </c>
      <c r="B160" t="s">
        <v>183</v>
      </c>
      <c r="C160" t="s">
        <v>184</v>
      </c>
      <c r="D160" t="s">
        <v>1861</v>
      </c>
    </row>
    <row r="161" spans="1:4" ht="10.5" customHeight="1">
      <c r="A161" t="s">
        <v>1914</v>
      </c>
      <c r="B161" t="s">
        <v>185</v>
      </c>
      <c r="C161" t="s">
        <v>186</v>
      </c>
      <c r="D161" t="s">
        <v>1861</v>
      </c>
    </row>
    <row r="162" spans="1:4" ht="10.5" customHeight="1">
      <c r="A162" t="s">
        <v>1918</v>
      </c>
      <c r="B162" t="s">
        <v>1918</v>
      </c>
      <c r="C162" t="s">
        <v>187</v>
      </c>
      <c r="D162" t="s">
        <v>1857</v>
      </c>
    </row>
    <row r="163" spans="1:4" ht="10.5" customHeight="1">
      <c r="A163" t="s">
        <v>1918</v>
      </c>
      <c r="B163" t="s">
        <v>188</v>
      </c>
      <c r="C163" t="s">
        <v>189</v>
      </c>
      <c r="D163" t="s">
        <v>1885</v>
      </c>
    </row>
    <row r="164" spans="1:4" ht="10.5" customHeight="1">
      <c r="A164" t="s">
        <v>1918</v>
      </c>
      <c r="B164" t="s">
        <v>190</v>
      </c>
      <c r="C164" t="s">
        <v>191</v>
      </c>
      <c r="D164" t="s">
        <v>1885</v>
      </c>
    </row>
    <row r="165" spans="1:4" ht="10.5" customHeight="1">
      <c r="A165" t="s">
        <v>1918</v>
      </c>
      <c r="B165" t="s">
        <v>192</v>
      </c>
      <c r="C165" t="s">
        <v>193</v>
      </c>
      <c r="D165" t="s">
        <v>1885</v>
      </c>
    </row>
    <row r="166" spans="1:4" ht="10.5" customHeight="1">
      <c r="A166" t="s">
        <v>1918</v>
      </c>
      <c r="B166" t="s">
        <v>194</v>
      </c>
      <c r="C166" t="s">
        <v>195</v>
      </c>
      <c r="D166" t="s">
        <v>1861</v>
      </c>
    </row>
    <row r="167" spans="1:4" ht="10.5" customHeight="1">
      <c r="A167" t="s">
        <v>1918</v>
      </c>
      <c r="B167" t="s">
        <v>196</v>
      </c>
      <c r="C167" t="s">
        <v>197</v>
      </c>
      <c r="D167" t="s">
        <v>1861</v>
      </c>
    </row>
    <row r="168" spans="1:4" ht="10.5" customHeight="1">
      <c r="A168" t="s">
        <v>1918</v>
      </c>
      <c r="B168" t="s">
        <v>198</v>
      </c>
      <c r="C168" t="s">
        <v>199</v>
      </c>
      <c r="D168" t="s">
        <v>1861</v>
      </c>
    </row>
    <row r="169" spans="1:4" ht="10.5" customHeight="1">
      <c r="A169" t="s">
        <v>1918</v>
      </c>
      <c r="B169" t="s">
        <v>200</v>
      </c>
      <c r="C169" t="s">
        <v>201</v>
      </c>
      <c r="D169" t="s">
        <v>1861</v>
      </c>
    </row>
    <row r="170" spans="1:4" ht="10.5" customHeight="1">
      <c r="A170" t="s">
        <v>1918</v>
      </c>
      <c r="B170" t="s">
        <v>202</v>
      </c>
      <c r="C170" t="s">
        <v>203</v>
      </c>
      <c r="D170" t="s">
        <v>1861</v>
      </c>
    </row>
    <row r="171" spans="1:4" ht="10.5" customHeight="1">
      <c r="A171" t="s">
        <v>1918</v>
      </c>
      <c r="B171" t="s">
        <v>204</v>
      </c>
      <c r="C171" t="s">
        <v>205</v>
      </c>
      <c r="D171" t="s">
        <v>1861</v>
      </c>
    </row>
    <row r="172" spans="1:4" ht="10.5" customHeight="1">
      <c r="A172" t="s">
        <v>1918</v>
      </c>
      <c r="B172" t="s">
        <v>206</v>
      </c>
      <c r="C172" t="s">
        <v>207</v>
      </c>
      <c r="D172" t="s">
        <v>1861</v>
      </c>
    </row>
    <row r="173" spans="1:4" ht="10.5" customHeight="1">
      <c r="A173" t="s">
        <v>1918</v>
      </c>
      <c r="B173" t="s">
        <v>208</v>
      </c>
      <c r="C173" t="s">
        <v>209</v>
      </c>
      <c r="D173" t="s">
        <v>1861</v>
      </c>
    </row>
    <row r="174" spans="1:4" ht="10.5" customHeight="1">
      <c r="A174" t="s">
        <v>1918</v>
      </c>
      <c r="B174" t="s">
        <v>210</v>
      </c>
      <c r="C174" t="s">
        <v>211</v>
      </c>
      <c r="D174" t="s">
        <v>1861</v>
      </c>
    </row>
    <row r="175" spans="1:4" ht="10.5" customHeight="1">
      <c r="A175" t="s">
        <v>1918</v>
      </c>
      <c r="B175" t="s">
        <v>212</v>
      </c>
      <c r="C175" t="s">
        <v>213</v>
      </c>
      <c r="D175" t="s">
        <v>1861</v>
      </c>
    </row>
    <row r="176" spans="1:4" ht="10.5" customHeight="1">
      <c r="A176" t="s">
        <v>1922</v>
      </c>
      <c r="B176" t="s">
        <v>1922</v>
      </c>
      <c r="C176" t="s">
        <v>214</v>
      </c>
      <c r="D176" t="s">
        <v>1857</v>
      </c>
    </row>
    <row r="177" spans="1:4" ht="10.5" customHeight="1">
      <c r="A177" t="s">
        <v>1922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1922</v>
      </c>
      <c r="B178" t="s">
        <v>218</v>
      </c>
      <c r="C178" t="s">
        <v>219</v>
      </c>
      <c r="D178" t="s">
        <v>1861</v>
      </c>
    </row>
    <row r="179" spans="1:4" ht="10.5" customHeight="1">
      <c r="A179" t="s">
        <v>1922</v>
      </c>
      <c r="B179" t="s">
        <v>102</v>
      </c>
      <c r="C179" t="s">
        <v>220</v>
      </c>
      <c r="D179" t="s">
        <v>1861</v>
      </c>
    </row>
    <row r="180" spans="1:4" ht="10.5" customHeight="1">
      <c r="A180" t="s">
        <v>1922</v>
      </c>
      <c r="B180" t="s">
        <v>221</v>
      </c>
      <c r="C180" t="s">
        <v>222</v>
      </c>
      <c r="D180" t="s">
        <v>1861</v>
      </c>
    </row>
    <row r="181" spans="1:4" ht="10.5" customHeight="1">
      <c r="A181" t="s">
        <v>1922</v>
      </c>
      <c r="B181" t="s">
        <v>223</v>
      </c>
      <c r="C181" t="s">
        <v>224</v>
      </c>
      <c r="D181" t="s">
        <v>1861</v>
      </c>
    </row>
    <row r="182" spans="1:4" ht="10.5" customHeight="1">
      <c r="A182" t="s">
        <v>1922</v>
      </c>
      <c r="B182" t="s">
        <v>225</v>
      </c>
      <c r="C182" t="s">
        <v>226</v>
      </c>
      <c r="D182" t="s">
        <v>1861</v>
      </c>
    </row>
    <row r="183" spans="1:4" ht="10.5" customHeight="1">
      <c r="A183" t="s">
        <v>1922</v>
      </c>
      <c r="B183" t="s">
        <v>227</v>
      </c>
      <c r="C183" t="s">
        <v>228</v>
      </c>
      <c r="D183" t="s">
        <v>1861</v>
      </c>
    </row>
    <row r="184" spans="1:4" ht="10.5" customHeight="1">
      <c r="A184" t="s">
        <v>1922</v>
      </c>
      <c r="B184" t="s">
        <v>229</v>
      </c>
      <c r="C184" t="s">
        <v>230</v>
      </c>
      <c r="D184" t="s">
        <v>1861</v>
      </c>
    </row>
    <row r="185" spans="1:4" ht="10.5" customHeight="1">
      <c r="A185" t="s">
        <v>1922</v>
      </c>
      <c r="B185" t="s">
        <v>231</v>
      </c>
      <c r="C185" t="s">
        <v>232</v>
      </c>
      <c r="D185" t="s">
        <v>1861</v>
      </c>
    </row>
    <row r="186" spans="1:4" ht="10.5" customHeight="1">
      <c r="A186" t="s">
        <v>1926</v>
      </c>
      <c r="B186" t="s">
        <v>1926</v>
      </c>
      <c r="C186" t="s">
        <v>233</v>
      </c>
      <c r="D186" t="s">
        <v>1857</v>
      </c>
    </row>
    <row r="187" spans="1:4" ht="10.5" customHeight="1">
      <c r="A187" t="s">
        <v>1926</v>
      </c>
      <c r="B187" t="s">
        <v>234</v>
      </c>
      <c r="C187" t="s">
        <v>235</v>
      </c>
      <c r="D187" t="s">
        <v>1861</v>
      </c>
    </row>
    <row r="188" spans="1:4" ht="10.5" customHeight="1">
      <c r="A188" t="s">
        <v>1926</v>
      </c>
      <c r="B188" t="s">
        <v>236</v>
      </c>
      <c r="C188" t="s">
        <v>237</v>
      </c>
      <c r="D188" t="s">
        <v>1861</v>
      </c>
    </row>
    <row r="189" spans="1:4" ht="10.5" customHeight="1">
      <c r="A189" t="s">
        <v>1926</v>
      </c>
      <c r="B189" t="s">
        <v>238</v>
      </c>
      <c r="C189" t="s">
        <v>239</v>
      </c>
      <c r="D189" t="s">
        <v>1861</v>
      </c>
    </row>
    <row r="190" spans="1:4" ht="10.5" customHeight="1">
      <c r="A190" t="s">
        <v>1926</v>
      </c>
      <c r="B190" t="s">
        <v>240</v>
      </c>
      <c r="C190" t="s">
        <v>241</v>
      </c>
      <c r="D190" t="s">
        <v>1861</v>
      </c>
    </row>
    <row r="191" spans="1:4" ht="10.5" customHeight="1">
      <c r="A191" t="s">
        <v>1926</v>
      </c>
      <c r="B191" t="s">
        <v>242</v>
      </c>
      <c r="C191" t="s">
        <v>243</v>
      </c>
      <c r="D191" t="s">
        <v>1861</v>
      </c>
    </row>
    <row r="192" spans="1:4" ht="10.5" customHeight="1">
      <c r="A192" t="s">
        <v>1926</v>
      </c>
      <c r="B192" t="s">
        <v>244</v>
      </c>
      <c r="C192" t="s">
        <v>245</v>
      </c>
      <c r="D192" t="s">
        <v>1861</v>
      </c>
    </row>
    <row r="193" spans="1:4" ht="10.5" customHeight="1">
      <c r="A193" t="s">
        <v>1926</v>
      </c>
      <c r="B193" t="s">
        <v>246</v>
      </c>
      <c r="C193" t="s">
        <v>247</v>
      </c>
      <c r="D193" t="s">
        <v>1861</v>
      </c>
    </row>
    <row r="194" spans="1:4" ht="10.5" customHeight="1">
      <c r="A194" t="s">
        <v>1926</v>
      </c>
      <c r="B194" t="s">
        <v>248</v>
      </c>
      <c r="C194" t="s">
        <v>249</v>
      </c>
      <c r="D194" t="s">
        <v>1861</v>
      </c>
    </row>
    <row r="195" spans="1:4" ht="10.5" customHeight="1">
      <c r="A195" t="s">
        <v>1930</v>
      </c>
      <c r="B195" t="s">
        <v>1930</v>
      </c>
      <c r="C195" t="s">
        <v>250</v>
      </c>
      <c r="D195" t="s">
        <v>1857</v>
      </c>
    </row>
    <row r="196" spans="1:4" ht="10.5" customHeight="1">
      <c r="A196" t="s">
        <v>1930</v>
      </c>
      <c r="B196" t="s">
        <v>251</v>
      </c>
      <c r="C196" t="s">
        <v>252</v>
      </c>
      <c r="D196" t="s">
        <v>1861</v>
      </c>
    </row>
    <row r="197" spans="1:4" ht="10.5" customHeight="1">
      <c r="A197" t="s">
        <v>1930</v>
      </c>
      <c r="B197" t="s">
        <v>253</v>
      </c>
      <c r="C197" t="s">
        <v>254</v>
      </c>
      <c r="D197" t="s">
        <v>1861</v>
      </c>
    </row>
    <row r="198" spans="1:4" ht="10.5" customHeight="1">
      <c r="A198" t="s">
        <v>1930</v>
      </c>
      <c r="B198" t="s">
        <v>255</v>
      </c>
      <c r="C198" t="s">
        <v>256</v>
      </c>
      <c r="D198" t="s">
        <v>1861</v>
      </c>
    </row>
    <row r="199" spans="1:4" ht="10.5" customHeight="1">
      <c r="A199" t="s">
        <v>1930</v>
      </c>
      <c r="B199" t="s">
        <v>257</v>
      </c>
      <c r="C199" t="s">
        <v>258</v>
      </c>
      <c r="D199" t="s">
        <v>1861</v>
      </c>
    </row>
    <row r="200" spans="1:4" ht="10.5" customHeight="1">
      <c r="A200" t="s">
        <v>1930</v>
      </c>
      <c r="B200" t="s">
        <v>259</v>
      </c>
      <c r="C200" t="s">
        <v>260</v>
      </c>
      <c r="D200" t="s">
        <v>1861</v>
      </c>
    </row>
    <row r="201" spans="1:4" ht="10.5" customHeight="1">
      <c r="A201" t="s">
        <v>1930</v>
      </c>
      <c r="B201" t="s">
        <v>261</v>
      </c>
      <c r="C201" t="s">
        <v>262</v>
      </c>
      <c r="D201" t="s">
        <v>1861</v>
      </c>
    </row>
    <row r="202" spans="1:4" ht="10.5" customHeight="1">
      <c r="A202" t="s">
        <v>1930</v>
      </c>
      <c r="B202" t="s">
        <v>263</v>
      </c>
      <c r="C202" t="s">
        <v>264</v>
      </c>
      <c r="D202" t="s">
        <v>1861</v>
      </c>
    </row>
    <row r="203" spans="1:4" ht="10.5" customHeight="1">
      <c r="A203" t="s">
        <v>1930</v>
      </c>
      <c r="B203" t="s">
        <v>265</v>
      </c>
      <c r="C203" t="s">
        <v>266</v>
      </c>
      <c r="D203" t="s">
        <v>1861</v>
      </c>
    </row>
    <row r="204" spans="1:4" ht="10.5" customHeight="1">
      <c r="A204" t="s">
        <v>1930</v>
      </c>
      <c r="B204" t="s">
        <v>267</v>
      </c>
      <c r="C204" t="s">
        <v>268</v>
      </c>
      <c r="D204" t="s">
        <v>1861</v>
      </c>
    </row>
    <row r="205" spans="1:4" ht="10.5" customHeight="1">
      <c r="A205" t="s">
        <v>1930</v>
      </c>
      <c r="B205" t="s">
        <v>269</v>
      </c>
      <c r="C205" t="s">
        <v>270</v>
      </c>
      <c r="D205" t="s">
        <v>1861</v>
      </c>
    </row>
    <row r="206" spans="1:4" ht="10.5" customHeight="1">
      <c r="A206" t="s">
        <v>1930</v>
      </c>
      <c r="B206" t="s">
        <v>271</v>
      </c>
      <c r="C206" t="s">
        <v>272</v>
      </c>
      <c r="D206" t="s">
        <v>1861</v>
      </c>
    </row>
    <row r="207" spans="1:4" ht="10.5" customHeight="1">
      <c r="A207" t="s">
        <v>1930</v>
      </c>
      <c r="B207" t="s">
        <v>273</v>
      </c>
      <c r="C207" t="s">
        <v>274</v>
      </c>
      <c r="D207" t="s">
        <v>1861</v>
      </c>
    </row>
    <row r="208" spans="1:4" ht="10.5" customHeight="1">
      <c r="A208" t="s">
        <v>1930</v>
      </c>
      <c r="B208" t="s">
        <v>275</v>
      </c>
      <c r="C208" t="s">
        <v>276</v>
      </c>
      <c r="D208" t="s">
        <v>1861</v>
      </c>
    </row>
    <row r="209" spans="1:4" ht="10.5" customHeight="1">
      <c r="A209" t="s">
        <v>1930</v>
      </c>
      <c r="B209" t="s">
        <v>277</v>
      </c>
      <c r="C209" t="s">
        <v>278</v>
      </c>
      <c r="D209" t="s">
        <v>1861</v>
      </c>
    </row>
    <row r="210" spans="1:4" ht="10.5" customHeight="1">
      <c r="A210" t="s">
        <v>1930</v>
      </c>
      <c r="B210" t="s">
        <v>279</v>
      </c>
      <c r="C210" t="s">
        <v>280</v>
      </c>
      <c r="D210" t="s">
        <v>1861</v>
      </c>
    </row>
    <row r="211" spans="1:4" ht="10.5" customHeight="1">
      <c r="A211" t="s">
        <v>1933</v>
      </c>
      <c r="B211" t="s">
        <v>1933</v>
      </c>
      <c r="C211" t="s">
        <v>281</v>
      </c>
      <c r="D211" t="s">
        <v>1857</v>
      </c>
    </row>
    <row r="212" spans="1:4" ht="10.5" customHeight="1">
      <c r="A212" t="s">
        <v>1933</v>
      </c>
      <c r="B212" t="s">
        <v>282</v>
      </c>
      <c r="C212" t="s">
        <v>283</v>
      </c>
      <c r="D212" t="s">
        <v>1861</v>
      </c>
    </row>
    <row r="213" spans="1:4" ht="10.5" customHeight="1">
      <c r="A213" t="s">
        <v>1933</v>
      </c>
      <c r="B213" t="s">
        <v>284</v>
      </c>
      <c r="C213" t="s">
        <v>285</v>
      </c>
      <c r="D213" t="s">
        <v>1861</v>
      </c>
    </row>
    <row r="214" spans="1:4" ht="10.5" customHeight="1">
      <c r="A214" t="s">
        <v>1933</v>
      </c>
      <c r="B214" t="s">
        <v>286</v>
      </c>
      <c r="C214" t="s">
        <v>287</v>
      </c>
      <c r="D214" t="s">
        <v>1861</v>
      </c>
    </row>
    <row r="215" spans="1:4" ht="10.5" customHeight="1">
      <c r="A215" t="s">
        <v>1933</v>
      </c>
      <c r="B215" t="s">
        <v>288</v>
      </c>
      <c r="C215" t="s">
        <v>289</v>
      </c>
      <c r="D215" t="s">
        <v>1861</v>
      </c>
    </row>
    <row r="216" spans="1:4" ht="10.5" customHeight="1">
      <c r="A216" t="s">
        <v>1933</v>
      </c>
      <c r="B216" t="s">
        <v>290</v>
      </c>
      <c r="C216" t="s">
        <v>291</v>
      </c>
      <c r="D216" t="s">
        <v>1861</v>
      </c>
    </row>
    <row r="217" spans="1:4" ht="10.5" customHeight="1">
      <c r="A217" t="s">
        <v>1933</v>
      </c>
      <c r="B217" t="s">
        <v>292</v>
      </c>
      <c r="C217" t="s">
        <v>293</v>
      </c>
      <c r="D217" t="s">
        <v>1861</v>
      </c>
    </row>
    <row r="218" spans="1:4" ht="10.5" customHeight="1">
      <c r="A218" t="s">
        <v>1933</v>
      </c>
      <c r="B218" t="s">
        <v>294</v>
      </c>
      <c r="C218" t="s">
        <v>295</v>
      </c>
      <c r="D218" t="s">
        <v>1861</v>
      </c>
    </row>
    <row r="219" spans="1:4" ht="10.5" customHeight="1">
      <c r="A219" t="s">
        <v>1937</v>
      </c>
      <c r="B219" t="s">
        <v>1937</v>
      </c>
      <c r="C219" t="s">
        <v>296</v>
      </c>
      <c r="D219" t="s">
        <v>1857</v>
      </c>
    </row>
    <row r="220" spans="1:4" ht="10.5" customHeight="1">
      <c r="A220" t="s">
        <v>1937</v>
      </c>
      <c r="B220" t="s">
        <v>297</v>
      </c>
      <c r="C220" t="s">
        <v>298</v>
      </c>
      <c r="D220" t="s">
        <v>1885</v>
      </c>
    </row>
    <row r="221" spans="1:4" ht="10.5" customHeight="1">
      <c r="A221" t="s">
        <v>1937</v>
      </c>
      <c r="B221" t="s">
        <v>299</v>
      </c>
      <c r="C221" t="s">
        <v>300</v>
      </c>
      <c r="D221" t="s">
        <v>1861</v>
      </c>
    </row>
    <row r="222" spans="1:4" ht="10.5" customHeight="1">
      <c r="A222" t="s">
        <v>1937</v>
      </c>
      <c r="B222" t="s">
        <v>301</v>
      </c>
      <c r="C222" t="s">
        <v>302</v>
      </c>
      <c r="D222" t="s">
        <v>1861</v>
      </c>
    </row>
    <row r="223" spans="1:4" ht="10.5" customHeight="1">
      <c r="A223" t="s">
        <v>1937</v>
      </c>
      <c r="B223" t="s">
        <v>303</v>
      </c>
      <c r="C223" t="s">
        <v>304</v>
      </c>
      <c r="D223" t="s">
        <v>1861</v>
      </c>
    </row>
    <row r="224" spans="1:4" ht="10.5" customHeight="1">
      <c r="A224" t="s">
        <v>1937</v>
      </c>
      <c r="B224" t="s">
        <v>305</v>
      </c>
      <c r="C224" t="s">
        <v>306</v>
      </c>
      <c r="D224" t="s">
        <v>1861</v>
      </c>
    </row>
    <row r="225" spans="1:4" ht="10.5" customHeight="1">
      <c r="A225" t="s">
        <v>1937</v>
      </c>
      <c r="B225" t="s">
        <v>307</v>
      </c>
      <c r="C225" t="s">
        <v>308</v>
      </c>
      <c r="D225" t="s">
        <v>1861</v>
      </c>
    </row>
    <row r="226" spans="1:4" ht="10.5" customHeight="1">
      <c r="A226" t="s">
        <v>1937</v>
      </c>
      <c r="B226" t="s">
        <v>309</v>
      </c>
      <c r="C226" t="s">
        <v>310</v>
      </c>
      <c r="D226" t="s">
        <v>1861</v>
      </c>
    </row>
    <row r="227" spans="1:4" ht="10.5" customHeight="1">
      <c r="A227" t="s">
        <v>1937</v>
      </c>
      <c r="B227" t="s">
        <v>311</v>
      </c>
      <c r="C227" t="s">
        <v>312</v>
      </c>
      <c r="D227" t="s">
        <v>1861</v>
      </c>
    </row>
    <row r="228" spans="1:4" ht="10.5" customHeight="1">
      <c r="A228" t="s">
        <v>1937</v>
      </c>
      <c r="B228" t="s">
        <v>313</v>
      </c>
      <c r="C228" t="s">
        <v>314</v>
      </c>
      <c r="D228" t="s">
        <v>1861</v>
      </c>
    </row>
    <row r="229" spans="1:4" ht="10.5" customHeight="1">
      <c r="A229" t="s">
        <v>1937</v>
      </c>
      <c r="B229" t="s">
        <v>315</v>
      </c>
      <c r="C229" t="s">
        <v>316</v>
      </c>
      <c r="D229" t="s">
        <v>1861</v>
      </c>
    </row>
    <row r="230" spans="1:4" ht="10.5" customHeight="1">
      <c r="A230" t="s">
        <v>1937</v>
      </c>
      <c r="B230" t="s">
        <v>317</v>
      </c>
      <c r="C230" t="s">
        <v>318</v>
      </c>
      <c r="D230" t="s">
        <v>1861</v>
      </c>
    </row>
    <row r="231" spans="1:4" ht="10.5" customHeight="1">
      <c r="A231" t="s">
        <v>1937</v>
      </c>
      <c r="B231" t="s">
        <v>319</v>
      </c>
      <c r="C231" t="s">
        <v>320</v>
      </c>
      <c r="D231" t="s">
        <v>1861</v>
      </c>
    </row>
    <row r="232" spans="1:4" ht="10.5" customHeight="1">
      <c r="A232" t="s">
        <v>1937</v>
      </c>
      <c r="B232" t="s">
        <v>321</v>
      </c>
      <c r="C232" t="s">
        <v>322</v>
      </c>
      <c r="D232" t="s">
        <v>1861</v>
      </c>
    </row>
    <row r="233" spans="1:4" ht="10.5" customHeight="1">
      <c r="A233" t="s">
        <v>1937</v>
      </c>
      <c r="B233" t="s">
        <v>323</v>
      </c>
      <c r="C233" t="s">
        <v>324</v>
      </c>
      <c r="D233" t="s">
        <v>1861</v>
      </c>
    </row>
    <row r="234" spans="1:4" ht="10.5" customHeight="1">
      <c r="A234" t="s">
        <v>1937</v>
      </c>
      <c r="B234" t="s">
        <v>325</v>
      </c>
      <c r="C234" t="s">
        <v>326</v>
      </c>
      <c r="D234" t="s">
        <v>1861</v>
      </c>
    </row>
    <row r="235" spans="1:4" ht="10.5" customHeight="1">
      <c r="A235" t="s">
        <v>1937</v>
      </c>
      <c r="B235" t="s">
        <v>327</v>
      </c>
      <c r="C235" t="s">
        <v>328</v>
      </c>
      <c r="D235" t="s">
        <v>1861</v>
      </c>
    </row>
    <row r="236" spans="1:4" ht="10.5" customHeight="1">
      <c r="A236" t="s">
        <v>1937</v>
      </c>
      <c r="B236" t="s">
        <v>95</v>
      </c>
      <c r="C236" t="s">
        <v>329</v>
      </c>
      <c r="D236" t="s">
        <v>1861</v>
      </c>
    </row>
    <row r="237" spans="1:4" ht="10.5" customHeight="1">
      <c r="A237" t="s">
        <v>1941</v>
      </c>
      <c r="B237" t="s">
        <v>1941</v>
      </c>
      <c r="C237" t="s">
        <v>330</v>
      </c>
      <c r="D237" t="s">
        <v>1857</v>
      </c>
    </row>
    <row r="238" spans="1:4" ht="10.5" customHeight="1">
      <c r="A238" t="s">
        <v>1941</v>
      </c>
      <c r="B238" t="s">
        <v>1958</v>
      </c>
      <c r="C238" t="s">
        <v>331</v>
      </c>
      <c r="D238" t="s">
        <v>1861</v>
      </c>
    </row>
    <row r="239" spans="1:4" ht="10.5" customHeight="1">
      <c r="A239" t="s">
        <v>1941</v>
      </c>
      <c r="B239" t="s">
        <v>332</v>
      </c>
      <c r="C239" t="s">
        <v>333</v>
      </c>
      <c r="D239" t="s">
        <v>1861</v>
      </c>
    </row>
    <row r="240" spans="1:4" ht="10.5" customHeight="1">
      <c r="A240" t="s">
        <v>1941</v>
      </c>
      <c r="B240" t="s">
        <v>334</v>
      </c>
      <c r="C240" t="s">
        <v>335</v>
      </c>
      <c r="D240" t="s">
        <v>1861</v>
      </c>
    </row>
    <row r="241" spans="1:4" ht="10.5" customHeight="1">
      <c r="A241" t="s">
        <v>1941</v>
      </c>
      <c r="B241" t="s">
        <v>1892</v>
      </c>
      <c r="C241" t="s">
        <v>336</v>
      </c>
      <c r="D241" t="s">
        <v>1861</v>
      </c>
    </row>
    <row r="242" spans="1:4" ht="10.5" customHeight="1">
      <c r="A242" t="s">
        <v>1941</v>
      </c>
      <c r="B242" t="s">
        <v>337</v>
      </c>
      <c r="C242" t="s">
        <v>338</v>
      </c>
      <c r="D242" t="s">
        <v>1861</v>
      </c>
    </row>
    <row r="243" spans="1:4" ht="10.5" customHeight="1">
      <c r="A243" t="s">
        <v>1941</v>
      </c>
      <c r="B243" t="s">
        <v>339</v>
      </c>
      <c r="C243" t="s">
        <v>340</v>
      </c>
      <c r="D243" t="s">
        <v>1861</v>
      </c>
    </row>
    <row r="244" spans="1:4" ht="10.5" customHeight="1">
      <c r="A244" t="s">
        <v>1941</v>
      </c>
      <c r="B244" t="s">
        <v>341</v>
      </c>
      <c r="C244" t="s">
        <v>342</v>
      </c>
      <c r="D244" t="s">
        <v>1861</v>
      </c>
    </row>
    <row r="245" spans="1:4" ht="10.5" customHeight="1">
      <c r="A245" t="s">
        <v>1941</v>
      </c>
      <c r="B245" t="s">
        <v>343</v>
      </c>
      <c r="C245" t="s">
        <v>344</v>
      </c>
      <c r="D245" t="s">
        <v>1861</v>
      </c>
    </row>
    <row r="246" spans="1:4" ht="10.5" customHeight="1">
      <c r="A246" t="s">
        <v>1941</v>
      </c>
      <c r="B246" t="s">
        <v>345</v>
      </c>
      <c r="C246" t="s">
        <v>346</v>
      </c>
      <c r="D246" t="s">
        <v>1861</v>
      </c>
    </row>
    <row r="247" spans="1:4" ht="10.5" customHeight="1">
      <c r="A247" t="s">
        <v>1941</v>
      </c>
      <c r="B247" t="s">
        <v>347</v>
      </c>
      <c r="C247" t="s">
        <v>348</v>
      </c>
      <c r="D247" t="s">
        <v>1861</v>
      </c>
    </row>
    <row r="248" spans="1:4" ht="10.5" customHeight="1">
      <c r="A248" t="s">
        <v>1941</v>
      </c>
      <c r="B248" t="s">
        <v>349</v>
      </c>
      <c r="C248" t="s">
        <v>350</v>
      </c>
      <c r="D248" t="s">
        <v>1861</v>
      </c>
    </row>
    <row r="249" spans="1:4" ht="10.5" customHeight="1">
      <c r="A249" t="s">
        <v>1941</v>
      </c>
      <c r="B249" t="s">
        <v>351</v>
      </c>
      <c r="C249" t="s">
        <v>352</v>
      </c>
      <c r="D249" t="s">
        <v>1861</v>
      </c>
    </row>
    <row r="250" spans="1:4" ht="10.5" customHeight="1">
      <c r="A250" t="s">
        <v>1941</v>
      </c>
      <c r="B250" t="s">
        <v>353</v>
      </c>
      <c r="C250" t="s">
        <v>354</v>
      </c>
      <c r="D250" t="s">
        <v>1861</v>
      </c>
    </row>
    <row r="251" spans="1:4" ht="10.5" customHeight="1">
      <c r="A251" t="s">
        <v>1941</v>
      </c>
      <c r="B251" t="s">
        <v>355</v>
      </c>
      <c r="C251" t="s">
        <v>356</v>
      </c>
      <c r="D251" t="s">
        <v>1861</v>
      </c>
    </row>
    <row r="252" spans="1:4" ht="10.5" customHeight="1">
      <c r="A252" t="s">
        <v>1941</v>
      </c>
      <c r="B252" t="s">
        <v>357</v>
      </c>
      <c r="C252" t="s">
        <v>358</v>
      </c>
      <c r="D252" t="s">
        <v>1861</v>
      </c>
    </row>
    <row r="253" spans="1:4" ht="10.5" customHeight="1">
      <c r="A253" t="s">
        <v>1941</v>
      </c>
      <c r="B253" t="s">
        <v>359</v>
      </c>
      <c r="C253" t="s">
        <v>360</v>
      </c>
      <c r="D253" t="s">
        <v>1861</v>
      </c>
    </row>
    <row r="254" spans="1:4" ht="10.5" customHeight="1">
      <c r="A254" t="s">
        <v>1941</v>
      </c>
      <c r="B254" t="s">
        <v>361</v>
      </c>
      <c r="C254" t="s">
        <v>362</v>
      </c>
      <c r="D254" t="s">
        <v>1861</v>
      </c>
    </row>
    <row r="255" spans="1:4" ht="10.5" customHeight="1">
      <c r="A255" t="s">
        <v>1941</v>
      </c>
      <c r="B255" t="s">
        <v>363</v>
      </c>
      <c r="C255" t="s">
        <v>364</v>
      </c>
      <c r="D255" t="s">
        <v>1861</v>
      </c>
    </row>
    <row r="256" spans="1:4" ht="10.5" customHeight="1">
      <c r="A256" t="s">
        <v>1941</v>
      </c>
      <c r="B256" t="s">
        <v>365</v>
      </c>
      <c r="C256" t="s">
        <v>366</v>
      </c>
      <c r="D256" t="s">
        <v>1861</v>
      </c>
    </row>
    <row r="257" spans="1:4" ht="10.5" customHeight="1">
      <c r="A257" t="s">
        <v>1941</v>
      </c>
      <c r="B257" t="s">
        <v>367</v>
      </c>
      <c r="C257" t="s">
        <v>368</v>
      </c>
      <c r="D257" t="s">
        <v>1861</v>
      </c>
    </row>
    <row r="258" spans="1:4" ht="10.5" customHeight="1">
      <c r="A258" t="s">
        <v>1941</v>
      </c>
      <c r="B258" t="s">
        <v>369</v>
      </c>
      <c r="C258" t="s">
        <v>370</v>
      </c>
      <c r="D258" t="s">
        <v>1861</v>
      </c>
    </row>
    <row r="259" spans="1:4" ht="10.5" customHeight="1">
      <c r="A259" t="s">
        <v>1941</v>
      </c>
      <c r="B259" t="s">
        <v>371</v>
      </c>
      <c r="C259" t="s">
        <v>372</v>
      </c>
      <c r="D259" t="s">
        <v>1861</v>
      </c>
    </row>
    <row r="260" spans="1:4" ht="10.5" customHeight="1">
      <c r="A260" t="s">
        <v>1941</v>
      </c>
      <c r="B260" t="s">
        <v>373</v>
      </c>
      <c r="C260" t="s">
        <v>374</v>
      </c>
      <c r="D260" t="s">
        <v>1861</v>
      </c>
    </row>
    <row r="261" spans="1:4" ht="10.5" customHeight="1">
      <c r="A261" t="s">
        <v>1941</v>
      </c>
      <c r="B261" t="s">
        <v>375</v>
      </c>
      <c r="C261" t="s">
        <v>376</v>
      </c>
      <c r="D261" t="s">
        <v>1861</v>
      </c>
    </row>
    <row r="262" spans="1:4" ht="10.5" customHeight="1">
      <c r="A262" t="s">
        <v>1945</v>
      </c>
      <c r="B262" t="s">
        <v>1945</v>
      </c>
      <c r="C262" t="s">
        <v>377</v>
      </c>
      <c r="D262" t="s">
        <v>1857</v>
      </c>
    </row>
    <row r="263" spans="1:4" ht="10.5" customHeight="1">
      <c r="A263" t="s">
        <v>1945</v>
      </c>
      <c r="B263" t="s">
        <v>378</v>
      </c>
      <c r="C263" t="s">
        <v>379</v>
      </c>
      <c r="D263" t="s">
        <v>1885</v>
      </c>
    </row>
    <row r="264" spans="1:4" ht="10.5" customHeight="1">
      <c r="A264" t="s">
        <v>1945</v>
      </c>
      <c r="B264" t="s">
        <v>380</v>
      </c>
      <c r="C264" t="s">
        <v>381</v>
      </c>
      <c r="D264" t="s">
        <v>1885</v>
      </c>
    </row>
    <row r="265" spans="1:4" ht="10.5" customHeight="1">
      <c r="A265" t="s">
        <v>1945</v>
      </c>
      <c r="B265" t="s">
        <v>382</v>
      </c>
      <c r="C265" t="s">
        <v>383</v>
      </c>
      <c r="D265" t="s">
        <v>1861</v>
      </c>
    </row>
    <row r="266" spans="1:4" ht="10.5" customHeight="1">
      <c r="A266" t="s">
        <v>1945</v>
      </c>
      <c r="B266" t="s">
        <v>384</v>
      </c>
      <c r="C266" t="s">
        <v>385</v>
      </c>
      <c r="D266" t="s">
        <v>1861</v>
      </c>
    </row>
    <row r="267" spans="1:4" ht="10.5" customHeight="1">
      <c r="A267" t="s">
        <v>1945</v>
      </c>
      <c r="B267" t="s">
        <v>386</v>
      </c>
      <c r="C267" t="s">
        <v>387</v>
      </c>
      <c r="D267" t="s">
        <v>1861</v>
      </c>
    </row>
    <row r="268" spans="1:4" ht="10.5" customHeight="1">
      <c r="A268" t="s">
        <v>1945</v>
      </c>
      <c r="B268" t="s">
        <v>388</v>
      </c>
      <c r="C268" t="s">
        <v>389</v>
      </c>
      <c r="D268" t="s">
        <v>1861</v>
      </c>
    </row>
    <row r="269" spans="1:4" ht="10.5" customHeight="1">
      <c r="A269" t="s">
        <v>1945</v>
      </c>
      <c r="B269" t="s">
        <v>390</v>
      </c>
      <c r="C269" t="s">
        <v>391</v>
      </c>
      <c r="D269" t="s">
        <v>1861</v>
      </c>
    </row>
    <row r="270" spans="1:4" ht="10.5" customHeight="1">
      <c r="A270" t="s">
        <v>1945</v>
      </c>
      <c r="B270" t="s">
        <v>392</v>
      </c>
      <c r="C270" t="s">
        <v>393</v>
      </c>
      <c r="D270" t="s">
        <v>1861</v>
      </c>
    </row>
    <row r="271" spans="1:4" ht="10.5" customHeight="1">
      <c r="A271" t="s">
        <v>1945</v>
      </c>
      <c r="B271" t="s">
        <v>394</v>
      </c>
      <c r="C271" t="s">
        <v>395</v>
      </c>
      <c r="D271" t="s">
        <v>1861</v>
      </c>
    </row>
    <row r="272" spans="1:4" ht="10.5" customHeight="1">
      <c r="A272" t="s">
        <v>1945</v>
      </c>
      <c r="B272" t="s">
        <v>396</v>
      </c>
      <c r="C272" t="s">
        <v>397</v>
      </c>
      <c r="D272" t="s">
        <v>1861</v>
      </c>
    </row>
    <row r="273" spans="1:4" ht="10.5" customHeight="1">
      <c r="A273" t="s">
        <v>1945</v>
      </c>
      <c r="B273" t="s">
        <v>398</v>
      </c>
      <c r="C273" t="s">
        <v>399</v>
      </c>
      <c r="D273" t="s">
        <v>1861</v>
      </c>
    </row>
    <row r="274" spans="1:4" ht="10.5" customHeight="1">
      <c r="A274" t="s">
        <v>1945</v>
      </c>
      <c r="B274" t="s">
        <v>400</v>
      </c>
      <c r="C274" t="s">
        <v>401</v>
      </c>
      <c r="D274" t="s">
        <v>1861</v>
      </c>
    </row>
    <row r="275" spans="1:4" ht="10.5" customHeight="1">
      <c r="A275" t="s">
        <v>1945</v>
      </c>
      <c r="B275" t="s">
        <v>402</v>
      </c>
      <c r="C275" t="s">
        <v>403</v>
      </c>
      <c r="D275" t="s">
        <v>1861</v>
      </c>
    </row>
    <row r="276" spans="1:4" ht="10.5" customHeight="1">
      <c r="A276" t="s">
        <v>1945</v>
      </c>
      <c r="B276" t="s">
        <v>404</v>
      </c>
      <c r="C276" t="s">
        <v>405</v>
      </c>
      <c r="D276" t="s">
        <v>1861</v>
      </c>
    </row>
    <row r="277" spans="1:4" ht="10.5" customHeight="1">
      <c r="A277" t="s">
        <v>1945</v>
      </c>
      <c r="B277" t="s">
        <v>406</v>
      </c>
      <c r="C277" t="s">
        <v>407</v>
      </c>
      <c r="D277" t="s">
        <v>1861</v>
      </c>
    </row>
    <row r="278" spans="1:4" ht="10.5" customHeight="1">
      <c r="A278" t="s">
        <v>1949</v>
      </c>
      <c r="B278" t="s">
        <v>1949</v>
      </c>
      <c r="C278" t="s">
        <v>408</v>
      </c>
      <c r="D278" t="s">
        <v>1857</v>
      </c>
    </row>
    <row r="279" spans="1:4" ht="10.5" customHeight="1">
      <c r="A279" t="s">
        <v>1949</v>
      </c>
      <c r="B279" t="s">
        <v>409</v>
      </c>
      <c r="C279" t="s">
        <v>410</v>
      </c>
      <c r="D279" t="s">
        <v>1861</v>
      </c>
    </row>
    <row r="280" spans="1:4" ht="10.5" customHeight="1">
      <c r="A280" t="s">
        <v>1949</v>
      </c>
      <c r="B280" t="s">
        <v>411</v>
      </c>
      <c r="C280" t="s">
        <v>412</v>
      </c>
      <c r="D280" t="s">
        <v>1861</v>
      </c>
    </row>
    <row r="281" spans="1:4" ht="10.5" customHeight="1">
      <c r="A281" t="s">
        <v>1949</v>
      </c>
      <c r="B281" t="s">
        <v>319</v>
      </c>
      <c r="C281" t="s">
        <v>413</v>
      </c>
      <c r="D281" t="s">
        <v>1861</v>
      </c>
    </row>
    <row r="282" spans="1:4" ht="10.5" customHeight="1">
      <c r="A282" t="s">
        <v>1949</v>
      </c>
      <c r="B282" t="s">
        <v>414</v>
      </c>
      <c r="C282" t="s">
        <v>415</v>
      </c>
      <c r="D282" t="s">
        <v>1861</v>
      </c>
    </row>
    <row r="283" spans="1:4" ht="10.5" customHeight="1">
      <c r="A283" t="s">
        <v>1949</v>
      </c>
      <c r="B283" t="s">
        <v>416</v>
      </c>
      <c r="C283" t="s">
        <v>417</v>
      </c>
      <c r="D283" t="s">
        <v>1861</v>
      </c>
    </row>
    <row r="284" spans="1:4" ht="10.5" customHeight="1">
      <c r="A284" t="s">
        <v>1949</v>
      </c>
      <c r="B284" t="s">
        <v>418</v>
      </c>
      <c r="C284" t="s">
        <v>419</v>
      </c>
      <c r="D284" t="s">
        <v>1861</v>
      </c>
    </row>
    <row r="285" spans="1:4" ht="10.5" customHeight="1">
      <c r="A285" t="s">
        <v>1949</v>
      </c>
      <c r="B285" t="s">
        <v>420</v>
      </c>
      <c r="C285" t="s">
        <v>421</v>
      </c>
      <c r="D285" t="s">
        <v>1861</v>
      </c>
    </row>
    <row r="286" spans="1:4" ht="10.5" customHeight="1">
      <c r="A286" t="s">
        <v>1949</v>
      </c>
      <c r="B286" t="s">
        <v>422</v>
      </c>
      <c r="C286" t="s">
        <v>423</v>
      </c>
      <c r="D286" t="s">
        <v>1861</v>
      </c>
    </row>
    <row r="287" spans="1:4" ht="10.5" customHeight="1">
      <c r="A287" t="s">
        <v>1949</v>
      </c>
      <c r="B287" t="s">
        <v>424</v>
      </c>
      <c r="C287" t="s">
        <v>425</v>
      </c>
      <c r="D287" t="s">
        <v>1861</v>
      </c>
    </row>
    <row r="288" spans="1:4" ht="10.5" customHeight="1">
      <c r="A288" t="s">
        <v>1949</v>
      </c>
      <c r="B288" t="s">
        <v>426</v>
      </c>
      <c r="C288" t="s">
        <v>427</v>
      </c>
      <c r="D288" t="s">
        <v>1861</v>
      </c>
    </row>
    <row r="289" spans="1:4" ht="10.5" customHeight="1">
      <c r="A289" t="s">
        <v>1949</v>
      </c>
      <c r="B289" t="s">
        <v>428</v>
      </c>
      <c r="C289" t="s">
        <v>429</v>
      </c>
      <c r="D289" t="s">
        <v>1861</v>
      </c>
    </row>
    <row r="290" spans="1:4" ht="10.5" customHeight="1">
      <c r="A290" t="s">
        <v>1953</v>
      </c>
      <c r="B290" t="s">
        <v>1953</v>
      </c>
      <c r="C290" t="s">
        <v>430</v>
      </c>
      <c r="D290" t="s">
        <v>1857</v>
      </c>
    </row>
    <row r="291" spans="1:4" ht="10.5" customHeight="1">
      <c r="A291" t="s">
        <v>1953</v>
      </c>
      <c r="B291" t="s">
        <v>431</v>
      </c>
      <c r="C291" t="s">
        <v>432</v>
      </c>
      <c r="D291" t="s">
        <v>1861</v>
      </c>
    </row>
    <row r="292" spans="1:4" ht="10.5" customHeight="1">
      <c r="A292" t="s">
        <v>1953</v>
      </c>
      <c r="B292" t="s">
        <v>433</v>
      </c>
      <c r="C292" t="s">
        <v>434</v>
      </c>
      <c r="D292" t="s">
        <v>1861</v>
      </c>
    </row>
    <row r="293" spans="1:4" ht="10.5" customHeight="1">
      <c r="A293" t="s">
        <v>1953</v>
      </c>
      <c r="B293" t="s">
        <v>435</v>
      </c>
      <c r="C293" t="s">
        <v>436</v>
      </c>
      <c r="D293" t="s">
        <v>1861</v>
      </c>
    </row>
    <row r="294" spans="1:4" ht="10.5" customHeight="1">
      <c r="A294" t="s">
        <v>1953</v>
      </c>
      <c r="B294" t="s">
        <v>437</v>
      </c>
      <c r="C294" t="s">
        <v>438</v>
      </c>
      <c r="D294" t="s">
        <v>1861</v>
      </c>
    </row>
    <row r="295" spans="1:4" ht="10.5" customHeight="1">
      <c r="A295" t="s">
        <v>1953</v>
      </c>
      <c r="B295" t="s">
        <v>439</v>
      </c>
      <c r="C295" t="s">
        <v>440</v>
      </c>
      <c r="D295" t="s">
        <v>1861</v>
      </c>
    </row>
    <row r="296" spans="1:4" ht="10.5" customHeight="1">
      <c r="A296" t="s">
        <v>1953</v>
      </c>
      <c r="B296" t="s">
        <v>441</v>
      </c>
      <c r="C296" t="s">
        <v>442</v>
      </c>
      <c r="D296" t="s">
        <v>1861</v>
      </c>
    </row>
    <row r="297" spans="1:4" ht="10.5" customHeight="1">
      <c r="A297" t="s">
        <v>1953</v>
      </c>
      <c r="B297" t="s">
        <v>443</v>
      </c>
      <c r="C297" t="s">
        <v>444</v>
      </c>
      <c r="D297" t="s">
        <v>1861</v>
      </c>
    </row>
    <row r="298" spans="1:4" ht="10.5" customHeight="1">
      <c r="A298" t="s">
        <v>1953</v>
      </c>
      <c r="B298" t="s">
        <v>445</v>
      </c>
      <c r="C298" t="s">
        <v>446</v>
      </c>
      <c r="D298" t="s">
        <v>1861</v>
      </c>
    </row>
    <row r="299" spans="1:4" ht="10.5" customHeight="1">
      <c r="A299" t="s">
        <v>1953</v>
      </c>
      <c r="B299" t="s">
        <v>447</v>
      </c>
      <c r="C299" t="s">
        <v>448</v>
      </c>
      <c r="D299" t="s">
        <v>1861</v>
      </c>
    </row>
    <row r="300" spans="1:4" ht="10.5" customHeight="1">
      <c r="A300" t="s">
        <v>1953</v>
      </c>
      <c r="B300" t="s">
        <v>449</v>
      </c>
      <c r="C300" t="s">
        <v>450</v>
      </c>
      <c r="D300" t="s">
        <v>1861</v>
      </c>
    </row>
    <row r="301" spans="1:4" ht="10.5" customHeight="1">
      <c r="A301" t="s">
        <v>1953</v>
      </c>
      <c r="B301" t="s">
        <v>451</v>
      </c>
      <c r="C301" t="s">
        <v>452</v>
      </c>
      <c r="D301" t="s">
        <v>1861</v>
      </c>
    </row>
    <row r="302" spans="1:4" ht="10.5" customHeight="1">
      <c r="A302" t="s">
        <v>1956</v>
      </c>
      <c r="B302" t="s">
        <v>1956</v>
      </c>
      <c r="C302" t="s">
        <v>453</v>
      </c>
      <c r="D302" t="s">
        <v>1857</v>
      </c>
    </row>
    <row r="303" spans="1:4" ht="10.5" customHeight="1">
      <c r="A303" t="s">
        <v>1956</v>
      </c>
      <c r="B303" t="s">
        <v>454</v>
      </c>
      <c r="C303" t="s">
        <v>455</v>
      </c>
      <c r="D303" t="s">
        <v>1861</v>
      </c>
    </row>
    <row r="304" spans="1:4" ht="10.5" customHeight="1">
      <c r="A304" t="s">
        <v>1956</v>
      </c>
      <c r="B304" t="s">
        <v>1892</v>
      </c>
      <c r="C304" t="s">
        <v>456</v>
      </c>
      <c r="D304" t="s">
        <v>1861</v>
      </c>
    </row>
    <row r="305" spans="1:4" ht="10.5" customHeight="1">
      <c r="A305" t="s">
        <v>1956</v>
      </c>
      <c r="B305" t="s">
        <v>457</v>
      </c>
      <c r="C305" t="s">
        <v>458</v>
      </c>
      <c r="D305" t="s">
        <v>1861</v>
      </c>
    </row>
    <row r="306" spans="1:4" ht="10.5" customHeight="1">
      <c r="A306" t="s">
        <v>1956</v>
      </c>
      <c r="B306" t="s">
        <v>459</v>
      </c>
      <c r="C306" t="s">
        <v>460</v>
      </c>
      <c r="D306" t="s">
        <v>1861</v>
      </c>
    </row>
    <row r="307" spans="1:4" ht="10.5" customHeight="1">
      <c r="A307" t="s">
        <v>1956</v>
      </c>
      <c r="B307" t="s">
        <v>461</v>
      </c>
      <c r="C307" t="s">
        <v>462</v>
      </c>
      <c r="D307" t="s">
        <v>1861</v>
      </c>
    </row>
    <row r="308" spans="1:4" ht="10.5" customHeight="1">
      <c r="A308" t="s">
        <v>1956</v>
      </c>
      <c r="B308" t="s">
        <v>463</v>
      </c>
      <c r="C308" t="s">
        <v>464</v>
      </c>
      <c r="D308" t="s">
        <v>1861</v>
      </c>
    </row>
    <row r="309" spans="1:4" ht="10.5" customHeight="1">
      <c r="A309" t="s">
        <v>1956</v>
      </c>
      <c r="B309" t="s">
        <v>465</v>
      </c>
      <c r="C309" t="s">
        <v>466</v>
      </c>
      <c r="D309" t="s">
        <v>1861</v>
      </c>
    </row>
    <row r="310" spans="1:4" ht="10.5" customHeight="1">
      <c r="A310" t="s">
        <v>1956</v>
      </c>
      <c r="B310" t="s">
        <v>467</v>
      </c>
      <c r="C310" t="s">
        <v>468</v>
      </c>
      <c r="D310" t="s">
        <v>1861</v>
      </c>
    </row>
    <row r="311" spans="1:4" ht="10.5" customHeight="1">
      <c r="A311" t="s">
        <v>1956</v>
      </c>
      <c r="B311" t="s">
        <v>469</v>
      </c>
      <c r="C311" t="s">
        <v>470</v>
      </c>
      <c r="D311" t="s">
        <v>1861</v>
      </c>
    </row>
    <row r="312" spans="1:4" ht="10.5" customHeight="1">
      <c r="A312" t="s">
        <v>1956</v>
      </c>
      <c r="B312" t="s">
        <v>471</v>
      </c>
      <c r="C312" t="s">
        <v>472</v>
      </c>
      <c r="D312" t="s">
        <v>1861</v>
      </c>
    </row>
    <row r="313" spans="1:4" ht="10.5" customHeight="1">
      <c r="A313" t="s">
        <v>1960</v>
      </c>
      <c r="B313" t="s">
        <v>1960</v>
      </c>
      <c r="C313" t="s">
        <v>473</v>
      </c>
      <c r="D313" t="s">
        <v>1857</v>
      </c>
    </row>
    <row r="314" spans="1:4" ht="10.5" customHeight="1">
      <c r="A314" t="s">
        <v>1960</v>
      </c>
      <c r="B314" t="s">
        <v>474</v>
      </c>
      <c r="C314" t="s">
        <v>475</v>
      </c>
      <c r="D314" t="s">
        <v>1861</v>
      </c>
    </row>
    <row r="315" spans="1:4" ht="10.5" customHeight="1">
      <c r="A315" t="s">
        <v>1960</v>
      </c>
      <c r="B315" t="s">
        <v>476</v>
      </c>
      <c r="C315" t="s">
        <v>477</v>
      </c>
      <c r="D315" t="s">
        <v>1861</v>
      </c>
    </row>
    <row r="316" spans="1:4" ht="10.5" customHeight="1">
      <c r="A316" t="s">
        <v>1960</v>
      </c>
      <c r="B316" t="s">
        <v>478</v>
      </c>
      <c r="C316" t="s">
        <v>479</v>
      </c>
      <c r="D316" t="s">
        <v>1861</v>
      </c>
    </row>
    <row r="317" spans="1:4" ht="10.5" customHeight="1">
      <c r="A317" t="s">
        <v>1960</v>
      </c>
      <c r="B317" t="s">
        <v>480</v>
      </c>
      <c r="C317" t="s">
        <v>481</v>
      </c>
      <c r="D317" t="s">
        <v>1861</v>
      </c>
    </row>
    <row r="318" spans="1:4" ht="10.5" customHeight="1">
      <c r="A318" t="s">
        <v>1960</v>
      </c>
      <c r="B318" t="s">
        <v>482</v>
      </c>
      <c r="C318" t="s">
        <v>483</v>
      </c>
      <c r="D318" t="s">
        <v>1861</v>
      </c>
    </row>
    <row r="319" spans="1:4" ht="10.5" customHeight="1">
      <c r="A319" t="s">
        <v>1960</v>
      </c>
      <c r="B319" t="s">
        <v>484</v>
      </c>
      <c r="C319" t="s">
        <v>485</v>
      </c>
      <c r="D319" t="s">
        <v>1861</v>
      </c>
    </row>
    <row r="320" spans="1:4" ht="10.5" customHeight="1">
      <c r="A320" t="s">
        <v>1960</v>
      </c>
      <c r="B320" t="s">
        <v>486</v>
      </c>
      <c r="C320" t="s">
        <v>487</v>
      </c>
      <c r="D320" t="s">
        <v>1861</v>
      </c>
    </row>
    <row r="321" spans="1:4" ht="10.5" customHeight="1">
      <c r="A321" t="s">
        <v>1960</v>
      </c>
      <c r="B321" t="s">
        <v>488</v>
      </c>
      <c r="C321" t="s">
        <v>489</v>
      </c>
      <c r="D321" t="s">
        <v>1861</v>
      </c>
    </row>
    <row r="322" spans="1:4" ht="10.5" customHeight="1">
      <c r="A322" t="s">
        <v>1960</v>
      </c>
      <c r="B322" t="s">
        <v>490</v>
      </c>
      <c r="C322" t="s">
        <v>491</v>
      </c>
      <c r="D322" t="s">
        <v>1861</v>
      </c>
    </row>
    <row r="323" spans="1:4" ht="10.5" customHeight="1">
      <c r="A323" t="s">
        <v>1960</v>
      </c>
      <c r="B323" t="s">
        <v>492</v>
      </c>
      <c r="C323" t="s">
        <v>493</v>
      </c>
      <c r="D323" t="s">
        <v>1861</v>
      </c>
    </row>
    <row r="324" spans="1:4" ht="10.5" customHeight="1">
      <c r="A324" t="s">
        <v>1960</v>
      </c>
      <c r="B324" t="s">
        <v>494</v>
      </c>
      <c r="C324" t="s">
        <v>495</v>
      </c>
      <c r="D324" t="s">
        <v>1861</v>
      </c>
    </row>
    <row r="325" spans="1:4" ht="10.5" customHeight="1">
      <c r="A325" t="s">
        <v>1960</v>
      </c>
      <c r="B325" t="s">
        <v>496</v>
      </c>
      <c r="C325" t="s">
        <v>497</v>
      </c>
      <c r="D325" t="s">
        <v>1861</v>
      </c>
    </row>
    <row r="326" spans="1:4" ht="10.5" customHeight="1">
      <c r="A326" t="s">
        <v>1964</v>
      </c>
      <c r="B326" t="s">
        <v>1964</v>
      </c>
      <c r="C326" t="s">
        <v>498</v>
      </c>
      <c r="D326" t="s">
        <v>499</v>
      </c>
    </row>
    <row r="327" spans="1:4" ht="10.5" customHeight="1">
      <c r="A327" t="s">
        <v>1968</v>
      </c>
      <c r="B327" t="s">
        <v>1968</v>
      </c>
      <c r="C327" t="s">
        <v>500</v>
      </c>
      <c r="D327" t="s">
        <v>499</v>
      </c>
    </row>
    <row r="328" spans="1:4" ht="10.5" customHeight="1">
      <c r="A328" t="s">
        <v>1972</v>
      </c>
      <c r="B328" t="s">
        <v>1972</v>
      </c>
      <c r="C328" t="s">
        <v>501</v>
      </c>
      <c r="D328" t="s">
        <v>499</v>
      </c>
    </row>
    <row r="329" spans="1:4" ht="10.5" customHeight="1">
      <c r="A329" t="s">
        <v>1976</v>
      </c>
      <c r="B329" t="s">
        <v>1976</v>
      </c>
      <c r="C329" t="s">
        <v>502</v>
      </c>
      <c r="D329" t="s">
        <v>499</v>
      </c>
    </row>
    <row r="330" spans="1:4" ht="10.5" customHeight="1">
      <c r="A330" t="s">
        <v>1980</v>
      </c>
      <c r="B330" t="s">
        <v>1980</v>
      </c>
      <c r="C330" t="s">
        <v>503</v>
      </c>
      <c r="D330" t="s">
        <v>499</v>
      </c>
    </row>
    <row r="331" spans="1:4" ht="10.5" customHeight="1">
      <c r="A331" t="s">
        <v>1984</v>
      </c>
      <c r="B331" t="s">
        <v>1984</v>
      </c>
      <c r="C331" t="s">
        <v>504</v>
      </c>
      <c r="D331" t="s">
        <v>499</v>
      </c>
    </row>
    <row r="332" spans="1:4" ht="10.5" customHeight="1">
      <c r="A332" t="s">
        <v>698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698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698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698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698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698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698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698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698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698</v>
      </c>
      <c r="B341" t="s">
        <v>698</v>
      </c>
      <c r="C341" t="s">
        <v>703</v>
      </c>
      <c r="D341" t="s">
        <v>524</v>
      </c>
    </row>
    <row r="342" spans="1:4" ht="10.5" customHeight="1">
      <c r="A342" t="s">
        <v>698</v>
      </c>
      <c r="B342" t="s">
        <v>698</v>
      </c>
      <c r="C342" t="s">
        <v>703</v>
      </c>
      <c r="D342" t="s">
        <v>499</v>
      </c>
    </row>
    <row r="343" spans="1:4" ht="10.5" customHeight="1">
      <c r="A343" t="s">
        <v>1990</v>
      </c>
      <c r="B343" t="s">
        <v>1990</v>
      </c>
      <c r="C343" t="s">
        <v>525</v>
      </c>
      <c r="D343" t="s">
        <v>499</v>
      </c>
    </row>
    <row r="344" spans="1:4" ht="10.5" customHeight="1">
      <c r="A344" t="s">
        <v>1994</v>
      </c>
      <c r="B344" t="s">
        <v>1994</v>
      </c>
      <c r="C344" t="s">
        <v>526</v>
      </c>
      <c r="D344" t="s">
        <v>499</v>
      </c>
    </row>
    <row r="345" spans="1:4" ht="10.5" customHeight="1">
      <c r="A345" t="s">
        <v>1998</v>
      </c>
      <c r="B345" t="s">
        <v>1998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2024-02-28T03:40:09Z</dcterms:modified>
</cp:coreProperties>
</file>